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tabRatio="933" activeTab="2"/>
  </bookViews>
  <sheets>
    <sheet name="Pasūtītāja būvniecības koptāme" sheetId="1" r:id="rId1"/>
    <sheet name="Kopsavilkuma tāmes forma Nr. 2" sheetId="2" r:id="rId2"/>
    <sheet name="Lokālā tāme Nr.1" sheetId="3" r:id="rId3"/>
  </sheets>
  <definedNames>
    <definedName name="Excel_BuiltIn_Print_Area_1">'Pasūtītāja būvniecības koptāme'!#REF!</definedName>
    <definedName name="Excel_BuiltIn_Print_Area_4">#REF!</definedName>
    <definedName name="_xlnm.Print_Area" localSheetId="1">'Kopsavilkuma tāmes forma Nr. 2'!$A$1:$H$27</definedName>
  </definedNames>
  <calcPr fullCalcOnLoad="1"/>
</workbook>
</file>

<file path=xl/sharedStrings.xml><?xml version="1.0" encoding="utf-8"?>
<sst xmlns="http://schemas.openxmlformats.org/spreadsheetml/2006/main" count="139" uniqueCount="112">
  <si>
    <t>APSTIPRINU</t>
  </si>
  <si>
    <t>(pasūtītāja paraksts un tā atšifrējums)</t>
  </si>
  <si>
    <t>z. v.</t>
  </si>
  <si>
    <r>
      <t xml:space="preserve">          </t>
    </r>
    <r>
      <rPr>
        <sz val="10"/>
        <rFont val="Tahoma"/>
        <family val="2"/>
      </rPr>
      <t xml:space="preserve">. gada </t>
    </r>
    <r>
      <rPr>
        <u val="single"/>
        <sz val="10"/>
        <rFont val="Tahoma"/>
        <family val="2"/>
      </rPr>
      <t xml:space="preserve">        </t>
    </r>
    <r>
      <rPr>
        <sz val="10"/>
        <rFont val="Tahoma"/>
        <family val="2"/>
      </rPr>
      <t xml:space="preserve"> . </t>
    </r>
    <r>
      <rPr>
        <u val="single"/>
        <sz val="10"/>
        <rFont val="Tahoma"/>
        <family val="2"/>
      </rPr>
      <t xml:space="preserve">                       </t>
    </r>
    <r>
      <rPr>
        <u val="single"/>
        <sz val="10"/>
        <color indexed="9"/>
        <rFont val="Tahoma"/>
        <family val="2"/>
      </rPr>
      <t>.</t>
    </r>
  </si>
  <si>
    <t>Pasūtītāja būvniecības koptāme</t>
  </si>
  <si>
    <r>
      <t xml:space="preserve">Būves nosaukums </t>
    </r>
    <r>
      <rPr>
        <b/>
        <sz val="10"/>
        <rFont val="Tahoma"/>
        <family val="2"/>
      </rPr>
      <t>Kandavas novada sociālais dienests</t>
    </r>
  </si>
  <si>
    <r>
      <t xml:space="preserve">Būves adrese </t>
    </r>
    <r>
      <rPr>
        <b/>
        <sz val="10"/>
        <rFont val="Tahoma"/>
        <family val="2"/>
      </rPr>
      <t>Jelgavas ielā 4a, Kandava, Kandavas novads, LV-3120</t>
    </r>
  </si>
  <si>
    <r>
      <t>Pasūtījuma Nr.</t>
    </r>
    <r>
      <rPr>
        <b/>
        <sz val="10"/>
        <rFont val="Tahoma"/>
        <family val="2"/>
      </rPr>
      <t xml:space="preserve"> </t>
    </r>
  </si>
  <si>
    <t>Nr. 
p. k.</t>
  </si>
  <si>
    <t>Objekta nosaukums</t>
  </si>
  <si>
    <t>Objekta izmaksas (EUR)</t>
  </si>
  <si>
    <t>1.</t>
  </si>
  <si>
    <t>Kandavas novada sociālā dienesta vienkāršotā atjaunošana (jumta lietusūdens novadsistēma)</t>
  </si>
  <si>
    <t>Kopā</t>
  </si>
  <si>
    <t>PVN (21%)</t>
  </si>
  <si>
    <t>Pavisam būvniecības izmaksas</t>
  </si>
  <si>
    <t>Sastādīja</t>
  </si>
  <si>
    <t>(paraksts un tā atšifrējums, datums)</t>
  </si>
  <si>
    <t>Kopsavilkuma aprēķini par darbu vai konstruktīvo elementu veidiem</t>
  </si>
  <si>
    <t>(darba veids vai konstruktīvā elementa nosaukums)</t>
  </si>
  <si>
    <t xml:space="preserve">Būves nosaukums </t>
  </si>
  <si>
    <t>Kandavas novada sociālais dienests</t>
  </si>
  <si>
    <t>Objekta adrese</t>
  </si>
  <si>
    <t>Jelgavas ielā 4a, Kandava, Kandavas novads, LV-3120</t>
  </si>
  <si>
    <t>Pasūtījuma Nr.</t>
  </si>
  <si>
    <t>Par kopējo summu, EUR</t>
  </si>
  <si>
    <t>Kopējā darbietilpība, c/h</t>
  </si>
  <si>
    <t>Nr.    p. k.</t>
  </si>
  <si>
    <t>Kods, 
tāmes Nr.</t>
  </si>
  <si>
    <t>Darba veids vai konstruktīvā 
elementa nosaukums</t>
  </si>
  <si>
    <t>Tāmes izmaksas (EUR)</t>
  </si>
  <si>
    <t>Tai skaitā</t>
  </si>
  <si>
    <t>Darbietilpība (c/h)</t>
  </si>
  <si>
    <t>darba alga 
(EUR)</t>
  </si>
  <si>
    <t>materiāli 
(EUR)</t>
  </si>
  <si>
    <t>mehānismi 
(EUR)</t>
  </si>
  <si>
    <t>I. Vispārējie celtniecības darbi</t>
  </si>
  <si>
    <t>Virsizdevumi (%)</t>
  </si>
  <si>
    <t>(tai skaitā darba aizsardzība)</t>
  </si>
  <si>
    <t>Peļņa (%)</t>
  </si>
  <si>
    <t>Darba devēja sociālais nodoklis (23,59%)</t>
  </si>
  <si>
    <t>Pavisam kopā</t>
  </si>
  <si>
    <t>Sastādīja:</t>
  </si>
  <si>
    <t>Lokālā tāme Nr. 1</t>
  </si>
  <si>
    <t>1. Vispārējie celtniecības darbi</t>
  </si>
  <si>
    <r>
      <t xml:space="preserve">Objekta nosaukums </t>
    </r>
    <r>
      <rPr>
        <b/>
        <sz val="10"/>
        <color indexed="8"/>
        <rFont val="Tahoma"/>
        <family val="2"/>
      </rPr>
      <t>Kandavas novada sociālā dienesta vienkāršotā atjaunošana (jumta lietusūdens novadsistēma)</t>
    </r>
  </si>
  <si>
    <r>
      <t xml:space="preserve">Objekta adrese </t>
    </r>
    <r>
      <rPr>
        <b/>
        <sz val="10"/>
        <rFont val="Tahoma"/>
        <family val="2"/>
      </rPr>
      <t>Jelgavas ielā 4a, Kandava, Kandavas novads, LV-3120</t>
    </r>
  </si>
  <si>
    <t xml:space="preserve">Pasūtījuma Nr. </t>
  </si>
  <si>
    <r>
      <t xml:space="preserve">Tāme sastādīta </t>
    </r>
    <r>
      <rPr>
        <u val="single"/>
        <sz val="10"/>
        <rFont val="Tahoma"/>
        <family val="2"/>
      </rPr>
      <t>2015</t>
    </r>
    <r>
      <rPr>
        <sz val="10"/>
        <rFont val="Tahoma"/>
        <family val="2"/>
      </rPr>
      <t xml:space="preserve">. gada tirgus cenās, pamatojoties uz </t>
    </r>
    <r>
      <rPr>
        <u val="single"/>
        <sz val="10"/>
        <rFont val="Tahoma"/>
        <family val="2"/>
      </rPr>
      <t>Tehnisko apsekošanu</t>
    </r>
    <r>
      <rPr>
        <sz val="10"/>
        <rFont val="Tahoma"/>
        <family val="2"/>
      </rPr>
      <t>.</t>
    </r>
  </si>
  <si>
    <t>Tāmes izmaksas</t>
  </si>
  <si>
    <t>EUR</t>
  </si>
  <si>
    <t>Nr. p. k.</t>
  </si>
  <si>
    <t>Darba 
nosaukums</t>
  </si>
  <si>
    <t>Mērvienība</t>
  </si>
  <si>
    <t>Daudzums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</si>
  <si>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</si>
  <si>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</si>
  <si>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</si>
  <si>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</si>
  <si>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</si>
  <si>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</si>
  <si>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</si>
  <si>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</si>
  <si>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I LIETUS ŪDENS NOVADSISTĒMAS ATJANOŠANA</t>
  </si>
  <si>
    <t>1.1.</t>
  </si>
  <si>
    <t>Būvlaukuma organizēšana – darba vietas norobēžošana no krītošiem priekšmetiem, drošības zīmes</t>
  </si>
  <si>
    <t xml:space="preserve">k-ts </t>
  </si>
  <si>
    <t>1.2.</t>
  </si>
  <si>
    <t>Sastatņu montāža, demontāža vai autopacēlāja noma (izvēlas pretendents)</t>
  </si>
  <si>
    <r>
      <t>m</t>
    </r>
    <r>
      <rPr>
        <vertAlign val="superscript"/>
        <sz val="10"/>
        <rFont val="Tahoma"/>
        <family val="2"/>
      </rPr>
      <t>2</t>
    </r>
  </si>
  <si>
    <t>A1.2.1.</t>
  </si>
  <si>
    <t>sastatņu noma</t>
  </si>
  <si>
    <t>A1.2.2.</t>
  </si>
  <si>
    <t xml:space="preserve">sastates materiāla piegāde </t>
  </si>
  <si>
    <t>reisi</t>
  </si>
  <si>
    <t>B1.2.1.</t>
  </si>
  <si>
    <t>autopacēlāja noma</t>
  </si>
  <si>
    <t>maš./st</t>
  </si>
  <si>
    <t>1.3.</t>
  </si>
  <si>
    <t>Skārda detaļu (starp notekām un jumta segumu u.c.) demontāža un utilizācija</t>
  </si>
  <si>
    <t xml:space="preserve">tek. m </t>
  </si>
  <si>
    <t>1.4.</t>
  </si>
  <si>
    <t>Tekņu un noteku demontāža un utilizācija (visas, dažādos laika periodos uzstādītas), veco atverumu no āķiem aizdare</t>
  </si>
  <si>
    <t>1.5.</t>
  </si>
  <si>
    <t xml:space="preserve">Skārda detaļu (starp notekām un jumta segumu u.c.) montāža </t>
  </si>
  <si>
    <t>1.5.1.</t>
  </si>
  <si>
    <t>skārda detaļa ar biezumu 0,5 mm ar PUR pārklājumu. PUR pārklājuma toni precizēt būvdarbu laikā, k = 1,1</t>
  </si>
  <si>
    <t>1.6.</t>
  </si>
  <si>
    <t>Tekņu diam. 150 mm ar PUR pārklājumu montāža. PUR pārklājuma toni precizēt būvdarbu laikā</t>
  </si>
  <si>
    <t>1.6.1.</t>
  </si>
  <si>
    <t>teknes</t>
  </si>
  <si>
    <t>1.6.2.</t>
  </si>
  <si>
    <t>piltuves, tekņu iekšējie un ārējie stūri, aizbīdņi, āķi, skrūves un dībeļi, BISON POLY MAX vai ekvivalents, kniedes</t>
  </si>
  <si>
    <t>1.7.</t>
  </si>
  <si>
    <t>Noteku diam. 150 mm ar PUR pārklājumu montāža. PUR pārklājuma toni precizēt būvdarbu laikā</t>
  </si>
  <si>
    <t>1.7.1.</t>
  </si>
  <si>
    <t>notekas</t>
  </si>
  <si>
    <t>1.7.2.</t>
  </si>
  <si>
    <t>noteku augšējie un apakšējiem līkumi, stiprinājumi, skrūves un dībeļi, BISON POLY MAX vai ekvivalents, kniedes</t>
  </si>
  <si>
    <t>1.8.</t>
  </si>
  <si>
    <t>Sniegu barjeru virs ieejas durvīm, iekšpagalmā pie ietvēm</t>
  </si>
  <si>
    <t>1.8.1.</t>
  </si>
  <si>
    <t>sniega barjeras jumta segumam pieskaņotajā tonī, ovāla šķērsgriezuma stieņi</t>
  </si>
  <si>
    <t>9.1.</t>
  </si>
  <si>
    <t>Būvgružu savākšana un iekraušana</t>
  </si>
  <si>
    <r>
      <t>m</t>
    </r>
    <r>
      <rPr>
        <vertAlign val="superscript"/>
        <sz val="10"/>
        <rFont val="Tahoma"/>
        <family val="2"/>
      </rPr>
      <t>3</t>
    </r>
  </si>
  <si>
    <t>9.1.1.</t>
  </si>
  <si>
    <t>būvgružu konteinera noma</t>
  </si>
  <si>
    <t>gb.</t>
  </si>
  <si>
    <t>Tiešās izmaksas kopā</t>
  </si>
  <si>
    <t>Materiālu, grunts apmaiņas un būvgružu transporta izdevumi (5%)</t>
  </si>
  <si>
    <t>Finanšu rezerve neparedzētajiem darbiem (%)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</si>
</sst>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;[Red]\-0.0"/>
    <numFmt numFmtId="171" formatCode="0.00;[Red]0.00"/>
    <numFmt numFmtId="172" formatCode="0;[Red]\-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u val="single"/>
      <sz val="10"/>
      <name val="Tahoma"/>
      <family val="2"/>
    </font>
    <font>
      <u val="single"/>
      <sz val="10"/>
      <color indexed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"/>
      <name val="Times New Roman"/>
      <family val="1"/>
    </font>
    <font>
      <b/>
      <u val="single"/>
      <sz val="10"/>
      <name val="Tahoma"/>
      <family val="2"/>
    </font>
    <font>
      <b/>
      <sz val="10"/>
      <color indexed="8"/>
      <name val="Tahoma"/>
      <family val="2"/>
    </font>
    <font>
      <i/>
      <sz val="8"/>
      <name val="Tahoma"/>
      <family val="2"/>
    </font>
    <font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13" fillId="0" borderId="0" xfId="0" applyFont="1" applyAlignment="1">
      <alignment horizontal="justify" wrapText="1"/>
    </xf>
    <xf numFmtId="2" fontId="2" fillId="0" borderId="0" xfId="0" applyNumberFormat="1" applyFont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2" fillId="35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2" fontId="2" fillId="33" borderId="11" xfId="0" applyNumberFormat="1" applyFont="1" applyFill="1" applyBorder="1" applyAlignment="1">
      <alignment horizontal="center" vertical="center" textRotation="90" wrapText="1"/>
    </xf>
    <xf numFmtId="1" fontId="2" fillId="33" borderId="11" xfId="0" applyNumberFormat="1" applyFont="1" applyFill="1" applyBorder="1" applyAlignment="1">
      <alignment horizontal="center" vertical="center" textRotation="90" wrapText="1"/>
    </xf>
    <xf numFmtId="2" fontId="2" fillId="33" borderId="12" xfId="0" applyNumberFormat="1" applyFont="1" applyFill="1" applyBorder="1" applyAlignment="1">
      <alignment horizontal="center" vertical="center" textRotation="90" wrapText="1"/>
    </xf>
    <xf numFmtId="2" fontId="2" fillId="33" borderId="13" xfId="0" applyNumberFormat="1" applyFont="1" applyFill="1" applyBorder="1" applyAlignment="1">
      <alignment horizontal="center" vertical="center" textRotation="90" wrapText="1"/>
    </xf>
    <xf numFmtId="2" fontId="2" fillId="33" borderId="20" xfId="0" applyNumberFormat="1" applyFont="1" applyFill="1" applyBorder="1" applyAlignment="1">
      <alignment horizontal="center" vertical="center" textRotation="90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 wrapText="1"/>
    </xf>
    <xf numFmtId="171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35" borderId="2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right" vertical="center" wrapText="1"/>
    </xf>
    <xf numFmtId="0" fontId="6" fillId="35" borderId="18" xfId="0" applyFont="1" applyFill="1" applyBorder="1" applyAlignment="1">
      <alignment horizontal="center" vertical="center" wrapText="1"/>
    </xf>
    <xf numFmtId="1" fontId="6" fillId="35" borderId="18" xfId="0" applyNumberFormat="1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2" fontId="6" fillId="35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2" fontId="6" fillId="35" borderId="16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textRotation="90" wrapText="1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textRotation="90" wrapText="1"/>
    </xf>
    <xf numFmtId="49" fontId="2" fillId="33" borderId="25" xfId="0" applyNumberFormat="1" applyFont="1" applyFill="1" applyBorder="1" applyAlignment="1">
      <alignment horizontal="center" vertical="center" wrapText="1"/>
    </xf>
    <xf numFmtId="1" fontId="2" fillId="33" borderId="2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2" fontId="2" fillId="35" borderId="24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2" fontId="6" fillId="35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2" fontId="6" fillId="35" borderId="31" xfId="0" applyNumberFormat="1" applyFont="1" applyFill="1" applyBorder="1" applyAlignment="1">
      <alignment horizontal="center" vertical="center" wrapText="1"/>
    </xf>
    <xf numFmtId="2" fontId="6" fillId="35" borderId="3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right" vertical="center" wrapText="1"/>
    </xf>
    <xf numFmtId="0" fontId="6" fillId="35" borderId="37" xfId="0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textRotation="90" wrapText="1"/>
    </xf>
    <xf numFmtId="49" fontId="2" fillId="33" borderId="39" xfId="0" applyNumberFormat="1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3" borderId="36" xfId="0" applyFont="1" applyFill="1" applyBorder="1" applyAlignment="1">
      <alignment horizontal="center" vertical="center" textRotation="90" wrapText="1"/>
    </xf>
    <xf numFmtId="1" fontId="2" fillId="33" borderId="22" xfId="0" applyNumberFormat="1" applyFont="1" applyFill="1" applyBorder="1" applyAlignment="1">
      <alignment horizontal="center" vertical="center" textRotation="90" wrapText="1"/>
    </xf>
    <xf numFmtId="1" fontId="2" fillId="33" borderId="36" xfId="0" applyNumberFormat="1" applyFont="1" applyFill="1" applyBorder="1" applyAlignment="1">
      <alignment horizontal="center" vertical="center" textRotation="90" wrapText="1"/>
    </xf>
    <xf numFmtId="2" fontId="2" fillId="33" borderId="40" xfId="0" applyNumberFormat="1" applyFont="1" applyFill="1" applyBorder="1" applyAlignment="1">
      <alignment horizontal="center" vertical="center" wrapText="1"/>
    </xf>
    <xf numFmtId="2" fontId="2" fillId="33" borderId="41" xfId="0" applyNumberFormat="1" applyFont="1" applyFill="1" applyBorder="1" applyAlignment="1">
      <alignment horizontal="center" vertical="center" wrapText="1"/>
    </xf>
    <xf numFmtId="2" fontId="2" fillId="33" borderId="42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te" xfId="57"/>
    <cellStyle name="Output" xfId="58"/>
    <cellStyle name="Percent" xfId="59"/>
    <cellStyle name="Style 1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3" sqref="A13:E13"/>
    </sheetView>
  </sheetViews>
  <sheetFormatPr defaultColWidth="9.140625" defaultRowHeight="12.75"/>
  <cols>
    <col min="1" max="1" width="6.57421875" style="1" customWidth="1"/>
    <col min="2" max="2" width="2.28125" style="1" customWidth="1"/>
    <col min="3" max="3" width="11.8515625" style="1" customWidth="1"/>
    <col min="4" max="4" width="39.421875" style="1" customWidth="1"/>
    <col min="5" max="5" width="20.7109375" style="1" customWidth="1"/>
    <col min="6" max="16384" width="9.140625" style="1" customWidth="1"/>
  </cols>
  <sheetData>
    <row r="1" spans="1:5" ht="12.75" customHeight="1">
      <c r="A1" s="106" t="s">
        <v>0</v>
      </c>
      <c r="B1" s="106"/>
      <c r="C1" s="106"/>
      <c r="D1" s="106"/>
      <c r="E1" s="106"/>
    </row>
    <row r="2" spans="1:5" ht="12.75" customHeight="1">
      <c r="A2" s="106"/>
      <c r="B2" s="106"/>
      <c r="C2" s="106"/>
      <c r="D2" s="106"/>
      <c r="E2" s="106"/>
    </row>
    <row r="3" spans="1:5" ht="12.75" customHeight="1">
      <c r="A3" s="107" t="s">
        <v>1</v>
      </c>
      <c r="B3" s="107"/>
      <c r="C3" s="107"/>
      <c r="D3" s="107"/>
      <c r="E3" s="107"/>
    </row>
    <row r="4" spans="1:5" ht="12.75" customHeight="1">
      <c r="A4" s="87"/>
      <c r="B4" s="87"/>
      <c r="C4" s="87"/>
      <c r="D4" s="87"/>
      <c r="E4" s="87"/>
    </row>
    <row r="5" spans="1:5" ht="12.75" customHeight="1">
      <c r="A5" s="106" t="s">
        <v>2</v>
      </c>
      <c r="B5" s="106"/>
      <c r="C5" s="106"/>
      <c r="D5" s="106"/>
      <c r="E5" s="106"/>
    </row>
    <row r="6" spans="1:5" ht="12.75" customHeight="1">
      <c r="A6" s="91" t="s">
        <v>3</v>
      </c>
      <c r="B6" s="91"/>
      <c r="C6" s="91"/>
      <c r="D6" s="91"/>
      <c r="E6" s="91"/>
    </row>
    <row r="7" spans="1:5" ht="12.75" customHeight="1">
      <c r="A7" s="87"/>
      <c r="B7" s="87"/>
      <c r="C7" s="87"/>
      <c r="D7" s="87"/>
      <c r="E7" s="87"/>
    </row>
    <row r="8" spans="1:5" ht="12.75" customHeight="1">
      <c r="A8" s="104" t="s">
        <v>4</v>
      </c>
      <c r="B8" s="104"/>
      <c r="C8" s="104"/>
      <c r="D8" s="104"/>
      <c r="E8" s="104"/>
    </row>
    <row r="9" spans="1:5" ht="12.75" customHeight="1">
      <c r="A9" s="87"/>
      <c r="B9" s="87"/>
      <c r="C9" s="87"/>
      <c r="D9" s="87"/>
      <c r="E9" s="87"/>
    </row>
    <row r="10" spans="1:5" ht="12.75" customHeight="1">
      <c r="A10" s="86" t="s">
        <v>5</v>
      </c>
      <c r="B10" s="86"/>
      <c r="C10" s="86"/>
      <c r="D10" s="86"/>
      <c r="E10" s="86"/>
    </row>
    <row r="11" spans="1:5" ht="12.75" customHeight="1">
      <c r="A11" s="86" t="s">
        <v>6</v>
      </c>
      <c r="B11" s="86"/>
      <c r="C11" s="86"/>
      <c r="D11" s="86"/>
      <c r="E11" s="86"/>
    </row>
    <row r="12" spans="1:5" ht="12.75" customHeight="1">
      <c r="A12" s="105" t="s">
        <v>7</v>
      </c>
      <c r="B12" s="105"/>
      <c r="C12" s="105"/>
      <c r="D12" s="105"/>
      <c r="E12" s="105"/>
    </row>
    <row r="13" spans="1:5" ht="12.75" customHeight="1">
      <c r="A13" s="98"/>
      <c r="B13" s="98"/>
      <c r="C13" s="98"/>
      <c r="D13" s="98"/>
      <c r="E13" s="98"/>
    </row>
    <row r="14" spans="1:5" ht="13.5" customHeight="1">
      <c r="A14" s="99"/>
      <c r="B14" s="99"/>
      <c r="C14" s="99"/>
      <c r="D14" s="99"/>
      <c r="E14" s="99"/>
    </row>
    <row r="15" spans="1:5" ht="25.5" customHeight="1">
      <c r="A15" s="100" t="s">
        <v>8</v>
      </c>
      <c r="B15" s="100"/>
      <c r="C15" s="101" t="s">
        <v>9</v>
      </c>
      <c r="D15" s="101"/>
      <c r="E15" s="3" t="s">
        <v>10</v>
      </c>
    </row>
    <row r="16" spans="1:5" ht="12.75" customHeight="1">
      <c r="A16" s="102">
        <v>1</v>
      </c>
      <c r="B16" s="102"/>
      <c r="C16" s="103">
        <v>2</v>
      </c>
      <c r="D16" s="103"/>
      <c r="E16" s="5">
        <v>3</v>
      </c>
    </row>
    <row r="17" spans="1:5" ht="24.75" customHeight="1">
      <c r="A17" s="95" t="s">
        <v>11</v>
      </c>
      <c r="B17" s="95"/>
      <c r="C17" s="96" t="s">
        <v>12</v>
      </c>
      <c r="D17" s="96"/>
      <c r="E17" s="7">
        <f>'Kopsavilkuma tāmes forma Nr. 2'!D22</f>
        <v>0</v>
      </c>
    </row>
    <row r="18" spans="1:5" ht="12.75" customHeight="1">
      <c r="A18" s="97" t="s">
        <v>13</v>
      </c>
      <c r="B18" s="97"/>
      <c r="C18" s="97"/>
      <c r="D18" s="97"/>
      <c r="E18" s="8">
        <f>SUM(E17:E17)</f>
        <v>0</v>
      </c>
    </row>
    <row r="19" spans="1:5" ht="12.75" customHeight="1">
      <c r="A19" s="87"/>
      <c r="B19" s="87"/>
      <c r="C19" s="87"/>
      <c r="D19" s="87"/>
      <c r="E19" s="87"/>
    </row>
    <row r="20" spans="1:5" ht="12.75" customHeight="1">
      <c r="A20" s="94" t="s">
        <v>111</v>
      </c>
      <c r="B20" s="94"/>
      <c r="C20" s="94"/>
      <c r="D20" s="94"/>
      <c r="E20" s="7">
        <f>ROUND(E18*0.1,2)</f>
        <v>0</v>
      </c>
    </row>
    <row r="21" spans="1:5" ht="12.75" customHeight="1">
      <c r="A21" s="94" t="s">
        <v>14</v>
      </c>
      <c r="B21" s="94"/>
      <c r="C21" s="94"/>
      <c r="D21" s="94"/>
      <c r="E21" s="7">
        <f>ROUND((E18+E20)*0.21,2)</f>
        <v>0</v>
      </c>
    </row>
    <row r="22" spans="1:5" ht="12.75" customHeight="1">
      <c r="A22" s="93" t="s">
        <v>15</v>
      </c>
      <c r="B22" s="93"/>
      <c r="C22" s="93"/>
      <c r="D22" s="93"/>
      <c r="E22" s="8">
        <f>E18+E20+E21</f>
        <v>0</v>
      </c>
    </row>
    <row r="23" spans="1:5" ht="12.75" customHeight="1" thickBot="1">
      <c r="A23" s="88" t="s">
        <v>13</v>
      </c>
      <c r="B23" s="88"/>
      <c r="C23" s="88"/>
      <c r="D23" s="88"/>
      <c r="E23" s="9" t="e">
        <f>E22+#REF!+#REF!+#REF!+#REF!</f>
        <v>#REF!</v>
      </c>
    </row>
    <row r="24" spans="1:5" ht="12.75" customHeight="1">
      <c r="A24" s="89"/>
      <c r="B24" s="89"/>
      <c r="C24" s="89"/>
      <c r="D24" s="89"/>
      <c r="E24" s="89"/>
    </row>
    <row r="25" spans="1:5" ht="12.75" customHeight="1">
      <c r="A25" s="90" t="s">
        <v>16</v>
      </c>
      <c r="B25" s="90"/>
      <c r="C25" s="90"/>
      <c r="D25" s="129"/>
      <c r="E25" s="129"/>
    </row>
    <row r="26" spans="1:5" ht="12.75" customHeight="1">
      <c r="A26" s="87"/>
      <c r="B26" s="87"/>
      <c r="C26" s="87"/>
      <c r="D26" s="92" t="s">
        <v>17</v>
      </c>
      <c r="E26" s="92"/>
    </row>
    <row r="27" spans="1:5" ht="12.75" customHeight="1">
      <c r="A27" s="86"/>
      <c r="B27" s="86"/>
      <c r="C27" s="86"/>
      <c r="D27" s="86"/>
      <c r="E27" s="86"/>
    </row>
    <row r="28" spans="1:5" ht="13.5" customHeight="1">
      <c r="A28" s="87"/>
      <c r="B28" s="87"/>
      <c r="C28" s="87"/>
      <c r="D28" s="87"/>
      <c r="E28" s="87"/>
    </row>
    <row r="29" spans="1:5" ht="12.75" customHeight="1">
      <c r="A29" s="87"/>
      <c r="B29" s="87"/>
      <c r="C29" s="87"/>
      <c r="D29" s="87"/>
      <c r="E29" s="87"/>
    </row>
    <row r="30" spans="1:5" ht="12.75" customHeight="1">
      <c r="A30" s="87"/>
      <c r="B30" s="87"/>
      <c r="C30" s="87"/>
      <c r="D30" s="87"/>
      <c r="E30" s="87"/>
    </row>
    <row r="31" spans="1:5" ht="12.75" customHeight="1">
      <c r="A31" s="130"/>
      <c r="B31" s="130"/>
      <c r="C31" s="130"/>
      <c r="D31" s="130"/>
      <c r="E31" s="130"/>
    </row>
    <row r="32" spans="1:5" ht="12.75" customHeight="1">
      <c r="A32" s="87"/>
      <c r="B32" s="87"/>
      <c r="C32" s="87"/>
      <c r="D32" s="87"/>
      <c r="E32" s="87"/>
    </row>
    <row r="33" spans="1:5" ht="12.75" customHeight="1">
      <c r="A33" s="131"/>
      <c r="B33" s="131"/>
      <c r="C33" s="131"/>
      <c r="D33" s="132"/>
      <c r="E33" s="132"/>
    </row>
    <row r="34" spans="1:5" ht="13.5" customHeight="1">
      <c r="A34" s="87"/>
      <c r="B34" s="87"/>
      <c r="C34" s="87"/>
      <c r="D34" s="133"/>
      <c r="E34" s="133"/>
    </row>
    <row r="35" spans="1:5" ht="13.5" customHeight="1">
      <c r="A35" s="134"/>
      <c r="B35" s="134"/>
      <c r="C35" s="134"/>
      <c r="D35" s="10"/>
      <c r="E35" s="135"/>
    </row>
    <row r="36" spans="1:5" ht="47.25" customHeight="1">
      <c r="A36" s="133"/>
      <c r="B36" s="133"/>
      <c r="C36" s="133"/>
      <c r="D36" s="10"/>
      <c r="E36" s="136"/>
    </row>
    <row r="37" spans="3:5" ht="15.75" customHeight="1">
      <c r="C37" s="11"/>
      <c r="D37" s="11"/>
      <c r="E37" s="11"/>
    </row>
    <row r="38" ht="31.5" customHeight="1"/>
    <row r="39" ht="15.75" customHeight="1"/>
    <row r="40" ht="16.5" customHeight="1"/>
    <row r="41" ht="16.5" customHeight="1"/>
  </sheetData>
  <sheetProtection selectLockedCells="1" selectUnlockedCells="1"/>
  <mergeCells count="43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B15"/>
    <mergeCell ref="C15:D15"/>
    <mergeCell ref="A16:B16"/>
    <mergeCell ref="C16:D16"/>
    <mergeCell ref="A17:B17"/>
    <mergeCell ref="C17:D17"/>
    <mergeCell ref="A18:D18"/>
    <mergeCell ref="A19:E19"/>
    <mergeCell ref="A20:D20"/>
    <mergeCell ref="A21:D21"/>
    <mergeCell ref="A22:D22"/>
    <mergeCell ref="A23:D23"/>
    <mergeCell ref="A24:E24"/>
    <mergeCell ref="A25:C25"/>
    <mergeCell ref="D25:E25"/>
    <mergeCell ref="A26:C26"/>
    <mergeCell ref="D26:E26"/>
    <mergeCell ref="A27:E27"/>
    <mergeCell ref="A28:E28"/>
    <mergeCell ref="A29:E29"/>
    <mergeCell ref="A30:E30"/>
    <mergeCell ref="A31:E31"/>
    <mergeCell ref="A32:E32"/>
    <mergeCell ref="A33:C33"/>
    <mergeCell ref="D33:E33"/>
    <mergeCell ref="A34:C34"/>
    <mergeCell ref="D34:E34"/>
    <mergeCell ref="A35:C35"/>
    <mergeCell ref="A36:C36"/>
  </mergeCells>
  <printOptions/>
  <pageMargins left="0.7" right="0.7" top="0.75" bottom="0.75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7" sqref="A27:H27"/>
    </sheetView>
  </sheetViews>
  <sheetFormatPr defaultColWidth="9.140625" defaultRowHeight="12.75"/>
  <cols>
    <col min="1" max="1" width="6.421875" style="1" customWidth="1"/>
    <col min="2" max="2" width="11.421875" style="1" customWidth="1"/>
    <col min="3" max="3" width="35.7109375" style="1" customWidth="1"/>
    <col min="4" max="8" width="11.421875" style="1" customWidth="1"/>
    <col min="9" max="16384" width="9.140625" style="1" customWidth="1"/>
  </cols>
  <sheetData>
    <row r="1" spans="1:8" ht="12.75" customHeight="1">
      <c r="A1" s="104" t="s">
        <v>18</v>
      </c>
      <c r="B1" s="104"/>
      <c r="C1" s="104"/>
      <c r="D1" s="104"/>
      <c r="E1" s="104"/>
      <c r="F1" s="104"/>
      <c r="G1" s="104"/>
      <c r="H1" s="104"/>
    </row>
    <row r="2" spans="1:8" ht="12.75" customHeight="1">
      <c r="A2" s="114"/>
      <c r="B2" s="114"/>
      <c r="C2" s="114"/>
      <c r="D2" s="114"/>
      <c r="E2" s="114"/>
      <c r="F2" s="114"/>
      <c r="G2" s="114"/>
      <c r="H2" s="114"/>
    </row>
    <row r="3" spans="1:8" ht="12.75" customHeight="1">
      <c r="A3" s="115" t="s">
        <v>19</v>
      </c>
      <c r="B3" s="115"/>
      <c r="C3" s="115"/>
      <c r="D3" s="115"/>
      <c r="E3" s="115"/>
      <c r="F3" s="115"/>
      <c r="G3" s="115"/>
      <c r="H3" s="115"/>
    </row>
    <row r="4" spans="1:8" ht="12.75" customHeight="1">
      <c r="A4" s="115"/>
      <c r="B4" s="115"/>
      <c r="C4" s="115"/>
      <c r="D4" s="115"/>
      <c r="E4" s="115"/>
      <c r="F4" s="115"/>
      <c r="G4" s="115"/>
      <c r="H4" s="115"/>
    </row>
    <row r="5" spans="1:8" ht="12.75" customHeight="1">
      <c r="A5" s="86" t="s">
        <v>20</v>
      </c>
      <c r="B5" s="86"/>
      <c r="C5" s="112" t="s">
        <v>21</v>
      </c>
      <c r="D5" s="112"/>
      <c r="E5" s="112"/>
      <c r="F5" s="112"/>
      <c r="G5" s="112"/>
      <c r="H5" s="112"/>
    </row>
    <row r="6" spans="1:8" ht="12.75" customHeight="1">
      <c r="A6" s="86" t="s">
        <v>9</v>
      </c>
      <c r="B6" s="86"/>
      <c r="C6" s="112" t="s">
        <v>12</v>
      </c>
      <c r="D6" s="112"/>
      <c r="E6" s="112"/>
      <c r="F6" s="112"/>
      <c r="G6" s="112"/>
      <c r="H6" s="112"/>
    </row>
    <row r="7" spans="1:8" ht="12.75" customHeight="1">
      <c r="A7" s="86" t="s">
        <v>22</v>
      </c>
      <c r="B7" s="86"/>
      <c r="C7" s="112" t="s">
        <v>23</v>
      </c>
      <c r="D7" s="112"/>
      <c r="E7" s="112"/>
      <c r="F7" s="112"/>
      <c r="G7" s="112"/>
      <c r="H7" s="112"/>
    </row>
    <row r="8" spans="1:8" ht="12.75" customHeight="1">
      <c r="A8" s="86" t="s">
        <v>24</v>
      </c>
      <c r="B8" s="86"/>
      <c r="C8" s="113"/>
      <c r="D8" s="113"/>
      <c r="E8" s="113"/>
      <c r="F8" s="113"/>
      <c r="G8" s="113"/>
      <c r="H8" s="113"/>
    </row>
    <row r="9" spans="1:8" ht="12.75" customHeight="1">
      <c r="A9" s="106" t="s">
        <v>25</v>
      </c>
      <c r="B9" s="106"/>
      <c r="C9" s="106"/>
      <c r="D9" s="106"/>
      <c r="E9" s="106"/>
      <c r="F9" s="106"/>
      <c r="G9" s="106"/>
      <c r="H9" s="12">
        <f>D22</f>
        <v>0</v>
      </c>
    </row>
    <row r="10" spans="1:8" ht="12.75" customHeight="1">
      <c r="A10" s="106" t="s">
        <v>26</v>
      </c>
      <c r="B10" s="106"/>
      <c r="C10" s="106"/>
      <c r="D10" s="106"/>
      <c r="E10" s="106"/>
      <c r="F10" s="106"/>
      <c r="G10" s="106"/>
      <c r="H10" s="12">
        <f>H16</f>
        <v>0</v>
      </c>
    </row>
    <row r="11" spans="1:8" ht="12.75" customHeight="1">
      <c r="A11" s="106">
        <f>+'Pasūtītāja būvniecības koptāme'!A13:E13</f>
        <v>0</v>
      </c>
      <c r="B11" s="106"/>
      <c r="C11" s="106"/>
      <c r="D11" s="106"/>
      <c r="E11" s="106"/>
      <c r="F11" s="106"/>
      <c r="G11" s="106"/>
      <c r="H11" s="106"/>
    </row>
    <row r="12" spans="1:8" ht="13.5" customHeight="1">
      <c r="A12" s="99"/>
      <c r="B12" s="99"/>
      <c r="C12" s="99"/>
      <c r="D12" s="99"/>
      <c r="E12" s="99"/>
      <c r="F12" s="99"/>
      <c r="G12" s="99"/>
      <c r="H12" s="99"/>
    </row>
    <row r="13" spans="1:8" ht="12.75" customHeight="1">
      <c r="A13" s="100" t="s">
        <v>27</v>
      </c>
      <c r="B13" s="101" t="s">
        <v>28</v>
      </c>
      <c r="C13" s="101" t="s">
        <v>29</v>
      </c>
      <c r="D13" s="101" t="s">
        <v>30</v>
      </c>
      <c r="E13" s="101" t="s">
        <v>31</v>
      </c>
      <c r="F13" s="101"/>
      <c r="G13" s="101"/>
      <c r="H13" s="111" t="s">
        <v>32</v>
      </c>
    </row>
    <row r="14" spans="1:8" ht="25.5">
      <c r="A14" s="100"/>
      <c r="B14" s="101"/>
      <c r="C14" s="101"/>
      <c r="D14" s="101"/>
      <c r="E14" s="4" t="s">
        <v>33</v>
      </c>
      <c r="F14" s="4" t="s">
        <v>34</v>
      </c>
      <c r="G14" s="4" t="s">
        <v>35</v>
      </c>
      <c r="H14" s="111"/>
    </row>
    <row r="15" spans="1:8" ht="12.75">
      <c r="A15" s="13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5">
        <v>8</v>
      </c>
    </row>
    <row r="16" spans="1:8" ht="12.75">
      <c r="A16" s="16" t="s">
        <v>11</v>
      </c>
      <c r="B16" s="17">
        <v>1</v>
      </c>
      <c r="C16" s="18" t="s">
        <v>36</v>
      </c>
      <c r="D16" s="19">
        <f>+'Lokālā tāme Nr.1'!O38</f>
        <v>0</v>
      </c>
      <c r="E16" s="20">
        <f>+'Lokālā tāme Nr.1'!L38</f>
        <v>0</v>
      </c>
      <c r="F16" s="20">
        <f>+'Lokālā tāme Nr.1'!M38</f>
        <v>0</v>
      </c>
      <c r="G16" s="20">
        <f>+'Lokālā tāme Nr.1'!N38</f>
        <v>0</v>
      </c>
      <c r="H16" s="21">
        <f>+'Lokālā tāme Nr.1'!K38</f>
        <v>0</v>
      </c>
    </row>
    <row r="17" spans="1:8" ht="12.75" customHeight="1">
      <c r="A17" s="108" t="s">
        <v>13</v>
      </c>
      <c r="B17" s="108"/>
      <c r="C17" s="108"/>
      <c r="D17" s="71">
        <f>SUM(D16:D16)</f>
        <v>0</v>
      </c>
      <c r="E17" s="26"/>
      <c r="F17" s="26"/>
      <c r="G17" s="26"/>
      <c r="H17" s="23"/>
    </row>
    <row r="18" spans="1:8" ht="12.75">
      <c r="A18" s="6"/>
      <c r="B18" s="24"/>
      <c r="C18" s="25" t="s">
        <v>37</v>
      </c>
      <c r="D18" s="22">
        <f>ROUND(D17*5%,2)</f>
        <v>0</v>
      </c>
      <c r="E18" s="26"/>
      <c r="F18" s="26"/>
      <c r="G18" s="26"/>
      <c r="H18" s="23"/>
    </row>
    <row r="19" spans="1:8" ht="12.75">
      <c r="A19" s="6"/>
      <c r="B19" s="24"/>
      <c r="C19" s="27" t="s">
        <v>38</v>
      </c>
      <c r="D19" s="22">
        <f>+D18*10%</f>
        <v>0</v>
      </c>
      <c r="E19" s="26"/>
      <c r="F19" s="26"/>
      <c r="G19" s="26"/>
      <c r="H19" s="23"/>
    </row>
    <row r="20" spans="1:8" ht="12.75">
      <c r="A20" s="6"/>
      <c r="B20" s="24"/>
      <c r="C20" s="25" t="s">
        <v>39</v>
      </c>
      <c r="D20" s="22">
        <f>ROUND(D17*10%,2)</f>
        <v>0</v>
      </c>
      <c r="E20" s="26"/>
      <c r="F20" s="26"/>
      <c r="G20" s="26"/>
      <c r="H20" s="23"/>
    </row>
    <row r="21" spans="1:8" ht="12.75">
      <c r="A21" s="6"/>
      <c r="B21" s="24"/>
      <c r="C21" s="25" t="s">
        <v>40</v>
      </c>
      <c r="D21" s="22">
        <f>+E16*23.59%</f>
        <v>0</v>
      </c>
      <c r="E21" s="26"/>
      <c r="F21" s="26"/>
      <c r="G21" s="26"/>
      <c r="H21" s="23"/>
    </row>
    <row r="22" spans="1:8" ht="12.75">
      <c r="A22" s="28"/>
      <c r="B22" s="29"/>
      <c r="C22" s="30" t="s">
        <v>41</v>
      </c>
      <c r="D22" s="72">
        <f>+D17+D18+D20+D21</f>
        <v>0</v>
      </c>
      <c r="E22" s="31"/>
      <c r="F22" s="31"/>
      <c r="G22" s="31"/>
      <c r="H22" s="32"/>
    </row>
    <row r="23" spans="1:8" ht="12.75" customHeight="1">
      <c r="A23" s="109"/>
      <c r="B23" s="109"/>
      <c r="C23" s="109"/>
      <c r="D23" s="109"/>
      <c r="E23" s="109"/>
      <c r="F23" s="109"/>
      <c r="G23" s="109"/>
      <c r="H23" s="109"/>
    </row>
    <row r="24" spans="1:8" ht="12.75" customHeight="1">
      <c r="A24" s="90" t="s">
        <v>42</v>
      </c>
      <c r="B24" s="90"/>
      <c r="C24" s="129"/>
      <c r="D24" s="129"/>
      <c r="E24" s="129"/>
      <c r="F24" s="129"/>
      <c r="G24" s="129"/>
      <c r="H24" s="129"/>
    </row>
    <row r="25" spans="1:8" ht="12.75" customHeight="1">
      <c r="A25" s="110" t="s">
        <v>17</v>
      </c>
      <c r="B25" s="110"/>
      <c r="C25" s="110"/>
      <c r="D25" s="110"/>
      <c r="E25" s="110"/>
      <c r="F25" s="110"/>
      <c r="G25" s="110"/>
      <c r="H25" s="110"/>
    </row>
    <row r="26" spans="1:8" ht="12.75" customHeight="1">
      <c r="A26" s="87"/>
      <c r="B26" s="87"/>
      <c r="C26" s="87"/>
      <c r="D26" s="87"/>
      <c r="E26" s="87"/>
      <c r="F26" s="87"/>
      <c r="G26" s="87"/>
      <c r="H26" s="87"/>
    </row>
    <row r="27" spans="1:8" ht="12.75" customHeight="1">
      <c r="A27" s="86"/>
      <c r="B27" s="86"/>
      <c r="C27" s="86"/>
      <c r="D27" s="86"/>
      <c r="E27" s="86"/>
      <c r="F27" s="86"/>
      <c r="G27" s="86"/>
      <c r="H27" s="86"/>
    </row>
  </sheetData>
  <sheetProtection selectLockedCells="1" selectUnlockedCells="1"/>
  <mergeCells count="29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G9"/>
    <mergeCell ref="A10:G10"/>
    <mergeCell ref="A11:H11"/>
    <mergeCell ref="A12:H12"/>
    <mergeCell ref="A13:A14"/>
    <mergeCell ref="B13:B14"/>
    <mergeCell ref="C13:C14"/>
    <mergeCell ref="D13:D14"/>
    <mergeCell ref="E13:G13"/>
    <mergeCell ref="H13:H14"/>
    <mergeCell ref="A26:H26"/>
    <mergeCell ref="A27:H27"/>
    <mergeCell ref="A17:C17"/>
    <mergeCell ref="A23:H23"/>
    <mergeCell ref="A24:B24"/>
    <mergeCell ref="C24:H24"/>
    <mergeCell ref="A25:H2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71"/>
  <sheetViews>
    <sheetView tabSelected="1" zoomScalePageLayoutView="0" workbookViewId="0" topLeftCell="A1">
      <selection activeCell="F45" sqref="F45"/>
    </sheetView>
  </sheetViews>
  <sheetFormatPr defaultColWidth="9.140625" defaultRowHeight="12.75"/>
  <cols>
    <col min="1" max="1" width="8.57421875" style="33" customWidth="1"/>
    <col min="2" max="2" width="44.8515625" style="1" customWidth="1"/>
    <col min="3" max="3" width="8.28125" style="1" customWidth="1"/>
    <col min="4" max="4" width="8.57421875" style="34" customWidth="1"/>
    <col min="5" max="5" width="10.00390625" style="12" customWidth="1"/>
    <col min="6" max="6" width="10.00390625" style="34" customWidth="1"/>
    <col min="7" max="15" width="10.00390625" style="1" customWidth="1"/>
    <col min="16" max="16384" width="9.140625" style="35" customWidth="1"/>
  </cols>
  <sheetData>
    <row r="1" spans="1:15" ht="12.75" customHeight="1">
      <c r="A1" s="104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2.75" customHeight="1">
      <c r="A2" s="114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2.75" customHeight="1">
      <c r="A3" s="115" t="s">
        <v>19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2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12.75" customHeight="1">
      <c r="A5" s="86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2.75" customHeight="1">
      <c r="A6" s="86" t="s">
        <v>45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2.75" customHeight="1">
      <c r="A7" s="86" t="s">
        <v>46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2.75" customHeight="1">
      <c r="A8" s="86" t="s">
        <v>47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ht="12.75" customHeight="1">
      <c r="A9" s="86" t="s">
        <v>48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5" ht="12.75" customHeight="1">
      <c r="A10" s="98" t="s">
        <v>49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36">
        <f>O38</f>
        <v>0</v>
      </c>
      <c r="O10" s="37" t="s">
        <v>50</v>
      </c>
    </row>
    <row r="11" spans="1:15" ht="12.75" customHeight="1">
      <c r="A11" s="98">
        <f>+'Kopsavilkuma tāmes forma Nr. 2'!A11:H11</f>
        <v>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3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12.75" customHeight="1">
      <c r="A13" s="119" t="s">
        <v>51</v>
      </c>
      <c r="B13" s="121" t="s">
        <v>52</v>
      </c>
      <c r="C13" s="122" t="s">
        <v>53</v>
      </c>
      <c r="D13" s="124" t="s">
        <v>54</v>
      </c>
      <c r="E13" s="73"/>
      <c r="F13" s="73"/>
      <c r="G13" s="126"/>
      <c r="H13" s="126"/>
      <c r="I13" s="126"/>
      <c r="J13" s="126"/>
      <c r="K13" s="74"/>
      <c r="L13" s="127"/>
      <c r="M13" s="127"/>
      <c r="N13" s="127"/>
      <c r="O13" s="128"/>
    </row>
    <row r="14" spans="1:15" ht="76.5" customHeight="1">
      <c r="A14" s="120"/>
      <c r="B14" s="101"/>
      <c r="C14" s="123"/>
      <c r="D14" s="125"/>
      <c r="E14" s="38" t="s">
        <v>55</v>
      </c>
      <c r="F14" s="39" t="s">
        <v>56</v>
      </c>
      <c r="G14" s="38" t="s">
        <v>57</v>
      </c>
      <c r="H14" s="38" t="s">
        <v>58</v>
      </c>
      <c r="I14" s="38" t="s">
        <v>59</v>
      </c>
      <c r="J14" s="40" t="s">
        <v>60</v>
      </c>
      <c r="K14" s="41" t="s">
        <v>61</v>
      </c>
      <c r="L14" s="42" t="s">
        <v>57</v>
      </c>
      <c r="M14" s="38" t="s">
        <v>58</v>
      </c>
      <c r="N14" s="38" t="s">
        <v>59</v>
      </c>
      <c r="O14" s="75" t="s">
        <v>62</v>
      </c>
    </row>
    <row r="15" spans="1:209" s="46" customFormat="1" ht="12.75">
      <c r="A15" s="76">
        <v>1</v>
      </c>
      <c r="B15" s="43">
        <v>2</v>
      </c>
      <c r="C15" s="43">
        <v>3</v>
      </c>
      <c r="D15" s="43">
        <v>4</v>
      </c>
      <c r="E15" s="43">
        <v>7</v>
      </c>
      <c r="F15" s="43">
        <v>8</v>
      </c>
      <c r="G15" s="43">
        <v>5</v>
      </c>
      <c r="H15" s="43">
        <v>6</v>
      </c>
      <c r="I15" s="43">
        <v>7</v>
      </c>
      <c r="J15" s="44">
        <v>8</v>
      </c>
      <c r="K15" s="45">
        <v>13</v>
      </c>
      <c r="L15" s="43">
        <v>9</v>
      </c>
      <c r="M15" s="43">
        <v>10</v>
      </c>
      <c r="N15" s="43">
        <v>11</v>
      </c>
      <c r="O15" s="77">
        <v>12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</row>
    <row r="16" spans="1:209" s="54" customFormat="1" ht="12.75">
      <c r="A16" s="78" t="s">
        <v>11</v>
      </c>
      <c r="B16" s="47" t="s">
        <v>63</v>
      </c>
      <c r="C16" s="48"/>
      <c r="D16" s="49"/>
      <c r="E16" s="50"/>
      <c r="F16" s="50"/>
      <c r="G16" s="51"/>
      <c r="H16" s="51"/>
      <c r="I16" s="51"/>
      <c r="J16" s="52"/>
      <c r="K16" s="53"/>
      <c r="L16" s="53"/>
      <c r="M16" s="53"/>
      <c r="N16" s="53"/>
      <c r="O16" s="79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</row>
    <row r="17" spans="1:209" s="54" customFormat="1" ht="38.25">
      <c r="A17" s="78" t="s">
        <v>64</v>
      </c>
      <c r="B17" s="55" t="s">
        <v>65</v>
      </c>
      <c r="C17" s="48" t="s">
        <v>66</v>
      </c>
      <c r="D17" s="49">
        <v>1</v>
      </c>
      <c r="E17" s="50"/>
      <c r="F17" s="50"/>
      <c r="G17" s="51"/>
      <c r="H17" s="51"/>
      <c r="I17" s="51"/>
      <c r="J17" s="52"/>
      <c r="K17" s="53"/>
      <c r="L17" s="53"/>
      <c r="M17" s="53"/>
      <c r="N17" s="53"/>
      <c r="O17" s="79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</row>
    <row r="18" spans="1:209" s="54" customFormat="1" ht="25.5">
      <c r="A18" s="78" t="s">
        <v>67</v>
      </c>
      <c r="B18" s="56" t="s">
        <v>68</v>
      </c>
      <c r="C18" s="48" t="s">
        <v>69</v>
      </c>
      <c r="D18" s="49">
        <v>1250</v>
      </c>
      <c r="E18" s="50"/>
      <c r="F18" s="50"/>
      <c r="G18" s="51"/>
      <c r="H18" s="51"/>
      <c r="I18" s="51"/>
      <c r="J18" s="52"/>
      <c r="K18" s="53"/>
      <c r="L18" s="53"/>
      <c r="M18" s="53"/>
      <c r="N18" s="53"/>
      <c r="O18" s="79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</row>
    <row r="19" spans="1:209" s="54" customFormat="1" ht="14.25">
      <c r="A19" s="78" t="s">
        <v>70</v>
      </c>
      <c r="B19" s="25" t="s">
        <v>71</v>
      </c>
      <c r="C19" s="50" t="s">
        <v>69</v>
      </c>
      <c r="D19" s="49">
        <v>1250</v>
      </c>
      <c r="E19" s="50"/>
      <c r="F19" s="50"/>
      <c r="G19" s="51"/>
      <c r="H19" s="51"/>
      <c r="I19" s="51"/>
      <c r="J19" s="52"/>
      <c r="K19" s="53"/>
      <c r="L19" s="53"/>
      <c r="M19" s="53"/>
      <c r="N19" s="53"/>
      <c r="O19" s="79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</row>
    <row r="20" spans="1:209" s="54" customFormat="1" ht="12.75">
      <c r="A20" s="78" t="s">
        <v>72</v>
      </c>
      <c r="B20" s="25" t="s">
        <v>73</v>
      </c>
      <c r="C20" s="50" t="s">
        <v>74</v>
      </c>
      <c r="D20" s="57">
        <v>8</v>
      </c>
      <c r="E20" s="50"/>
      <c r="F20" s="50"/>
      <c r="G20" s="51"/>
      <c r="H20" s="51"/>
      <c r="I20" s="51"/>
      <c r="J20" s="52"/>
      <c r="K20" s="53"/>
      <c r="L20" s="53"/>
      <c r="M20" s="53"/>
      <c r="N20" s="53"/>
      <c r="O20" s="79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</row>
    <row r="21" spans="1:209" s="54" customFormat="1" ht="12.75">
      <c r="A21" s="78" t="s">
        <v>75</v>
      </c>
      <c r="B21" s="25" t="s">
        <v>76</v>
      </c>
      <c r="C21" s="50" t="s">
        <v>77</v>
      </c>
      <c r="D21" s="57">
        <f>9*12</f>
        <v>108</v>
      </c>
      <c r="E21" s="50"/>
      <c r="F21" s="50"/>
      <c r="G21" s="51"/>
      <c r="H21" s="51"/>
      <c r="I21" s="51"/>
      <c r="J21" s="52"/>
      <c r="K21" s="53"/>
      <c r="L21" s="53"/>
      <c r="M21" s="53"/>
      <c r="N21" s="53"/>
      <c r="O21" s="79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</row>
    <row r="22" spans="1:209" s="54" customFormat="1" ht="25.5">
      <c r="A22" s="78" t="s">
        <v>78</v>
      </c>
      <c r="B22" s="56" t="s">
        <v>79</v>
      </c>
      <c r="C22" s="48" t="s">
        <v>80</v>
      </c>
      <c r="D22" s="49">
        <v>105</v>
      </c>
      <c r="E22" s="50"/>
      <c r="F22" s="50"/>
      <c r="G22" s="51"/>
      <c r="H22" s="51"/>
      <c r="I22" s="51"/>
      <c r="J22" s="52"/>
      <c r="K22" s="53"/>
      <c r="L22" s="53"/>
      <c r="M22" s="53"/>
      <c r="N22" s="53"/>
      <c r="O22" s="79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</row>
    <row r="23" spans="1:209" s="54" customFormat="1" ht="38.25">
      <c r="A23" s="78" t="s">
        <v>81</v>
      </c>
      <c r="B23" s="56" t="s">
        <v>82</v>
      </c>
      <c r="C23" s="48" t="s">
        <v>80</v>
      </c>
      <c r="D23" s="49">
        <v>236.4</v>
      </c>
      <c r="E23" s="50"/>
      <c r="F23" s="50"/>
      <c r="G23" s="51"/>
      <c r="H23" s="51"/>
      <c r="I23" s="51"/>
      <c r="J23" s="52"/>
      <c r="K23" s="53"/>
      <c r="L23" s="53"/>
      <c r="M23" s="53"/>
      <c r="N23" s="53"/>
      <c r="O23" s="79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</row>
    <row r="24" spans="1:209" s="54" customFormat="1" ht="25.5">
      <c r="A24" s="78" t="s">
        <v>83</v>
      </c>
      <c r="B24" s="56" t="s">
        <v>84</v>
      </c>
      <c r="C24" s="48" t="s">
        <v>80</v>
      </c>
      <c r="D24" s="49">
        <v>105</v>
      </c>
      <c r="E24" s="50"/>
      <c r="F24" s="50"/>
      <c r="G24" s="51"/>
      <c r="H24" s="51"/>
      <c r="I24" s="51"/>
      <c r="J24" s="52"/>
      <c r="K24" s="53"/>
      <c r="L24" s="53"/>
      <c r="M24" s="53"/>
      <c r="N24" s="53"/>
      <c r="O24" s="79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</row>
    <row r="25" spans="1:209" s="54" customFormat="1" ht="38.25">
      <c r="A25" s="78" t="s">
        <v>85</v>
      </c>
      <c r="B25" s="25" t="s">
        <v>86</v>
      </c>
      <c r="C25" s="48" t="s">
        <v>80</v>
      </c>
      <c r="D25" s="49">
        <v>115.5</v>
      </c>
      <c r="E25" s="50"/>
      <c r="F25" s="50"/>
      <c r="G25" s="51"/>
      <c r="H25" s="51"/>
      <c r="I25" s="51"/>
      <c r="J25" s="52"/>
      <c r="K25" s="53"/>
      <c r="L25" s="53"/>
      <c r="M25" s="53"/>
      <c r="N25" s="53"/>
      <c r="O25" s="79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</row>
    <row r="26" spans="1:209" s="54" customFormat="1" ht="25.5">
      <c r="A26" s="78" t="s">
        <v>87</v>
      </c>
      <c r="B26" s="56" t="s">
        <v>88</v>
      </c>
      <c r="C26" s="48" t="s">
        <v>80</v>
      </c>
      <c r="D26" s="49">
        <v>125</v>
      </c>
      <c r="E26" s="50"/>
      <c r="F26" s="50"/>
      <c r="G26" s="51"/>
      <c r="H26" s="51"/>
      <c r="I26" s="51"/>
      <c r="J26" s="52"/>
      <c r="K26" s="53"/>
      <c r="L26" s="53"/>
      <c r="M26" s="53"/>
      <c r="N26" s="53"/>
      <c r="O26" s="79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</row>
    <row r="27" spans="1:209" s="54" customFormat="1" ht="12.75">
      <c r="A27" s="78" t="s">
        <v>89</v>
      </c>
      <c r="B27" s="25" t="s">
        <v>90</v>
      </c>
      <c r="C27" s="48" t="s">
        <v>80</v>
      </c>
      <c r="D27" s="49">
        <v>131.2</v>
      </c>
      <c r="E27" s="50"/>
      <c r="F27" s="50"/>
      <c r="G27" s="51"/>
      <c r="H27" s="51"/>
      <c r="I27" s="51"/>
      <c r="J27" s="52"/>
      <c r="K27" s="53"/>
      <c r="L27" s="53"/>
      <c r="M27" s="53"/>
      <c r="N27" s="53"/>
      <c r="O27" s="79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</row>
    <row r="28" spans="1:209" s="54" customFormat="1" ht="38.25">
      <c r="A28" s="78" t="s">
        <v>91</v>
      </c>
      <c r="B28" s="25" t="s">
        <v>92</v>
      </c>
      <c r="C28" s="48" t="s">
        <v>66</v>
      </c>
      <c r="D28" s="57">
        <v>1</v>
      </c>
      <c r="E28" s="50"/>
      <c r="F28" s="50"/>
      <c r="G28" s="51"/>
      <c r="H28" s="51"/>
      <c r="I28" s="51"/>
      <c r="J28" s="52"/>
      <c r="K28" s="53"/>
      <c r="L28" s="53"/>
      <c r="M28" s="53"/>
      <c r="N28" s="53"/>
      <c r="O28" s="79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</row>
    <row r="29" spans="1:209" s="54" customFormat="1" ht="25.5">
      <c r="A29" s="78" t="s">
        <v>93</v>
      </c>
      <c r="B29" s="56" t="s">
        <v>94</v>
      </c>
      <c r="C29" s="48" t="s">
        <v>80</v>
      </c>
      <c r="D29" s="49">
        <v>152</v>
      </c>
      <c r="E29" s="50"/>
      <c r="F29" s="50"/>
      <c r="G29" s="51"/>
      <c r="H29" s="51"/>
      <c r="I29" s="51"/>
      <c r="J29" s="52"/>
      <c r="K29" s="53"/>
      <c r="L29" s="53"/>
      <c r="M29" s="53"/>
      <c r="N29" s="53"/>
      <c r="O29" s="79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</row>
    <row r="30" spans="1:209" s="54" customFormat="1" ht="12.75">
      <c r="A30" s="78" t="s">
        <v>95</v>
      </c>
      <c r="B30" s="25" t="s">
        <v>96</v>
      </c>
      <c r="C30" s="48" t="s">
        <v>80</v>
      </c>
      <c r="D30" s="49">
        <v>159.6</v>
      </c>
      <c r="E30" s="50"/>
      <c r="F30" s="50"/>
      <c r="G30" s="51"/>
      <c r="H30" s="51"/>
      <c r="I30" s="51"/>
      <c r="J30" s="52"/>
      <c r="K30" s="53"/>
      <c r="L30" s="53"/>
      <c r="M30" s="53"/>
      <c r="N30" s="53"/>
      <c r="O30" s="79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</row>
    <row r="31" spans="1:209" s="54" customFormat="1" ht="38.25">
      <c r="A31" s="78" t="s">
        <v>97</v>
      </c>
      <c r="B31" s="25" t="s">
        <v>98</v>
      </c>
      <c r="C31" s="48" t="s">
        <v>66</v>
      </c>
      <c r="D31" s="57">
        <v>1</v>
      </c>
      <c r="E31" s="50"/>
      <c r="F31" s="50"/>
      <c r="G31" s="51"/>
      <c r="H31" s="51"/>
      <c r="I31" s="51"/>
      <c r="J31" s="52"/>
      <c r="K31" s="53"/>
      <c r="L31" s="53"/>
      <c r="M31" s="53"/>
      <c r="N31" s="53"/>
      <c r="O31" s="7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</row>
    <row r="32" spans="1:209" s="54" customFormat="1" ht="25.5">
      <c r="A32" s="78" t="s">
        <v>99</v>
      </c>
      <c r="B32" s="56" t="s">
        <v>100</v>
      </c>
      <c r="C32" s="48" t="s">
        <v>80</v>
      </c>
      <c r="D32" s="49">
        <v>100</v>
      </c>
      <c r="E32" s="50"/>
      <c r="F32" s="50"/>
      <c r="G32" s="51"/>
      <c r="H32" s="51"/>
      <c r="I32" s="51"/>
      <c r="J32" s="52"/>
      <c r="K32" s="53"/>
      <c r="L32" s="53"/>
      <c r="M32" s="53"/>
      <c r="N32" s="53"/>
      <c r="O32" s="79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</row>
    <row r="33" spans="1:209" s="54" customFormat="1" ht="25.5">
      <c r="A33" s="78" t="s">
        <v>101</v>
      </c>
      <c r="B33" s="25" t="s">
        <v>102</v>
      </c>
      <c r="C33" s="48" t="s">
        <v>80</v>
      </c>
      <c r="D33" s="50">
        <v>100</v>
      </c>
      <c r="E33" s="50"/>
      <c r="F33" s="50"/>
      <c r="G33" s="51"/>
      <c r="H33" s="51"/>
      <c r="I33" s="51"/>
      <c r="J33" s="52"/>
      <c r="K33" s="53"/>
      <c r="L33" s="53"/>
      <c r="M33" s="53"/>
      <c r="N33" s="53"/>
      <c r="O33" s="79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</row>
    <row r="34" spans="1:209" s="54" customFormat="1" ht="14.25">
      <c r="A34" s="78" t="s">
        <v>103</v>
      </c>
      <c r="B34" s="56" t="s">
        <v>104</v>
      </c>
      <c r="C34" s="48" t="s">
        <v>105</v>
      </c>
      <c r="D34" s="49">
        <v>6</v>
      </c>
      <c r="E34" s="50"/>
      <c r="F34" s="50"/>
      <c r="G34" s="51"/>
      <c r="H34" s="51"/>
      <c r="I34" s="51"/>
      <c r="J34" s="52"/>
      <c r="K34" s="53"/>
      <c r="L34" s="53"/>
      <c r="M34" s="53"/>
      <c r="N34" s="53"/>
      <c r="O34" s="79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</row>
    <row r="35" spans="1:209" s="54" customFormat="1" ht="12.75">
      <c r="A35" s="78" t="s">
        <v>106</v>
      </c>
      <c r="B35" s="25" t="s">
        <v>107</v>
      </c>
      <c r="C35" s="48" t="s">
        <v>108</v>
      </c>
      <c r="D35" s="57">
        <v>1</v>
      </c>
      <c r="E35" s="50"/>
      <c r="F35" s="50"/>
      <c r="G35" s="51"/>
      <c r="H35" s="51"/>
      <c r="I35" s="51"/>
      <c r="J35" s="52"/>
      <c r="K35" s="53"/>
      <c r="L35" s="53"/>
      <c r="M35" s="53"/>
      <c r="N35" s="53"/>
      <c r="O35" s="79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</row>
    <row r="36" spans="1:209" s="64" customFormat="1" ht="12.75">
      <c r="A36" s="80"/>
      <c r="B36" s="58" t="s">
        <v>13</v>
      </c>
      <c r="C36" s="59"/>
      <c r="D36" s="60"/>
      <c r="E36" s="61"/>
      <c r="F36" s="60"/>
      <c r="G36" s="59"/>
      <c r="H36" s="59"/>
      <c r="I36" s="59"/>
      <c r="J36" s="62"/>
      <c r="K36" s="63">
        <f>SUM(K17:K35)</f>
        <v>0</v>
      </c>
      <c r="L36" s="63">
        <f>SUM(L17:L35)</f>
        <v>0</v>
      </c>
      <c r="M36" s="63">
        <f>SUM(M17:M35)</f>
        <v>0</v>
      </c>
      <c r="N36" s="63">
        <f>SUM(N17:N35)</f>
        <v>0</v>
      </c>
      <c r="O36" s="81">
        <f>SUM(O17:O35)</f>
        <v>0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</row>
    <row r="37" spans="1:209" s="1" customFormat="1" ht="12.75" customHeight="1">
      <c r="A37" s="82"/>
      <c r="B37" s="116" t="s">
        <v>110</v>
      </c>
      <c r="C37" s="116"/>
      <c r="D37" s="116"/>
      <c r="E37" s="116"/>
      <c r="F37" s="116"/>
      <c r="G37" s="116"/>
      <c r="H37" s="116"/>
      <c r="I37" s="116"/>
      <c r="J37" s="116"/>
      <c r="K37" s="53"/>
      <c r="L37" s="53"/>
      <c r="M37" s="53">
        <f>ROUND(M36*5%,2)</f>
        <v>0</v>
      </c>
      <c r="N37" s="53"/>
      <c r="O37" s="79">
        <f>+M37</f>
        <v>0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</row>
    <row r="38" spans="1:209" s="64" customFormat="1" ht="13.5" customHeight="1">
      <c r="A38" s="83"/>
      <c r="B38" s="117" t="s">
        <v>109</v>
      </c>
      <c r="C38" s="117"/>
      <c r="D38" s="117"/>
      <c r="E38" s="117"/>
      <c r="F38" s="117"/>
      <c r="G38" s="117"/>
      <c r="H38" s="117"/>
      <c r="I38" s="117"/>
      <c r="J38" s="117"/>
      <c r="K38" s="84">
        <f>+K37+K36</f>
        <v>0</v>
      </c>
      <c r="L38" s="84">
        <f>+L37+L36</f>
        <v>0</v>
      </c>
      <c r="M38" s="84">
        <f>+M37+M36</f>
        <v>0</v>
      </c>
      <c r="N38" s="84">
        <f>+N37+N36</f>
        <v>0</v>
      </c>
      <c r="O38" s="85">
        <f>+O37+O36</f>
        <v>0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</row>
    <row r="39" spans="1:15" ht="12.7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spans="1:15" ht="12.75" customHeight="1">
      <c r="A40" s="65" t="s">
        <v>16</v>
      </c>
      <c r="B40" s="129"/>
      <c r="C40" s="129"/>
      <c r="D40" s="129"/>
      <c r="E40" s="66"/>
      <c r="F40" s="67"/>
      <c r="G40" s="86"/>
      <c r="H40" s="86"/>
      <c r="I40" s="91"/>
      <c r="J40" s="91"/>
      <c r="K40" s="91"/>
      <c r="L40" s="91"/>
      <c r="M40" s="91"/>
      <c r="N40" s="91"/>
      <c r="O40" s="91"/>
    </row>
    <row r="41" spans="1:15" ht="12.75" customHeight="1">
      <c r="A41" s="107" t="s">
        <v>17</v>
      </c>
      <c r="B41" s="107"/>
      <c r="C41" s="107"/>
      <c r="D41" s="107"/>
      <c r="E41" s="68"/>
      <c r="F41" s="6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5" ht="12.7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2.75" customHeight="1">
      <c r="A43" s="86"/>
      <c r="B43" s="86"/>
      <c r="C43" s="86"/>
      <c r="D43" s="86"/>
      <c r="E43" s="65"/>
      <c r="F43" s="65"/>
      <c r="G43" s="86"/>
      <c r="H43" s="86"/>
      <c r="I43" s="86"/>
      <c r="J43" s="86"/>
      <c r="K43" s="86"/>
      <c r="L43" s="86"/>
      <c r="M43" s="86"/>
      <c r="N43" s="86"/>
      <c r="O43" s="86"/>
    </row>
    <row r="44" spans="2:6" ht="12.75">
      <c r="B44" s="2"/>
      <c r="C44" s="2"/>
      <c r="D44" s="69"/>
      <c r="E44" s="70"/>
      <c r="F44" s="69"/>
    </row>
    <row r="45" spans="2:6" ht="12.75" customHeight="1">
      <c r="B45" s="2"/>
      <c r="C45" s="2"/>
      <c r="D45" s="69"/>
      <c r="E45" s="70"/>
      <c r="F45" s="69"/>
    </row>
    <row r="46" spans="2:6" ht="12.75">
      <c r="B46" s="2"/>
      <c r="C46" s="2"/>
      <c r="D46" s="69"/>
      <c r="E46" s="70"/>
      <c r="F46" s="69"/>
    </row>
    <row r="47" spans="2:6" ht="12.75">
      <c r="B47" s="2"/>
      <c r="C47" s="2"/>
      <c r="D47" s="69"/>
      <c r="E47" s="70"/>
      <c r="F47" s="69"/>
    </row>
    <row r="48" spans="2:6" ht="12.75">
      <c r="B48" s="2"/>
      <c r="C48" s="2"/>
      <c r="D48" s="69"/>
      <c r="E48" s="70"/>
      <c r="F48" s="69"/>
    </row>
    <row r="49" spans="2:6" ht="12.75">
      <c r="B49" s="2"/>
      <c r="C49" s="2"/>
      <c r="D49" s="69"/>
      <c r="E49" s="70"/>
      <c r="F49" s="69"/>
    </row>
    <row r="50" spans="2:6" ht="12.75">
      <c r="B50" s="2"/>
      <c r="C50" s="2"/>
      <c r="D50" s="69"/>
      <c r="E50" s="70"/>
      <c r="F50" s="69"/>
    </row>
    <row r="51" spans="2:6" ht="12.75">
      <c r="B51" s="2"/>
      <c r="C51" s="2"/>
      <c r="D51" s="69"/>
      <c r="E51" s="70"/>
      <c r="F51" s="69"/>
    </row>
    <row r="52" spans="2:6" ht="12.75" customHeight="1">
      <c r="B52" s="2"/>
      <c r="C52" s="2"/>
      <c r="D52" s="69"/>
      <c r="E52" s="70"/>
      <c r="F52" s="69"/>
    </row>
    <row r="53" spans="2:6" ht="12.75">
      <c r="B53" s="2"/>
      <c r="C53" s="2"/>
      <c r="D53" s="69"/>
      <c r="E53" s="70"/>
      <c r="F53" s="69"/>
    </row>
    <row r="54" spans="2:6" ht="12.75">
      <c r="B54" s="2"/>
      <c r="C54" s="2"/>
      <c r="D54" s="69"/>
      <c r="E54" s="70"/>
      <c r="F54" s="69"/>
    </row>
    <row r="55" spans="2:6" ht="12.75">
      <c r="B55" s="2"/>
      <c r="C55" s="2"/>
      <c r="D55" s="69"/>
      <c r="E55" s="70"/>
      <c r="F55" s="69"/>
    </row>
    <row r="56" spans="2:6" ht="12.75">
      <c r="B56" s="2"/>
      <c r="C56" s="2"/>
      <c r="D56" s="69"/>
      <c r="E56" s="70"/>
      <c r="F56" s="69"/>
    </row>
    <row r="57" spans="2:6" ht="12.75">
      <c r="B57" s="2"/>
      <c r="C57" s="2"/>
      <c r="D57" s="69"/>
      <c r="E57" s="70"/>
      <c r="F57" s="69"/>
    </row>
    <row r="58" spans="2:6" ht="12.75">
      <c r="B58" s="2"/>
      <c r="C58" s="2"/>
      <c r="D58" s="69"/>
      <c r="E58" s="70"/>
      <c r="F58" s="69"/>
    </row>
    <row r="59" spans="2:6" ht="12.75">
      <c r="B59" s="2"/>
      <c r="C59" s="2"/>
      <c r="D59" s="69"/>
      <c r="E59" s="70"/>
      <c r="F59" s="69"/>
    </row>
    <row r="60" spans="2:6" ht="12.75">
      <c r="B60" s="2"/>
      <c r="C60" s="2"/>
      <c r="D60" s="69"/>
      <c r="E60" s="70"/>
      <c r="F60" s="69"/>
    </row>
    <row r="61" spans="2:6" ht="12.75">
      <c r="B61" s="2"/>
      <c r="C61" s="2"/>
      <c r="D61" s="69"/>
      <c r="E61" s="70"/>
      <c r="F61" s="69"/>
    </row>
    <row r="62" spans="2:6" ht="12.75">
      <c r="B62" s="2"/>
      <c r="C62" s="2"/>
      <c r="D62" s="69"/>
      <c r="E62" s="70"/>
      <c r="F62" s="69"/>
    </row>
    <row r="63" spans="2:6" ht="12.75">
      <c r="B63" s="2"/>
      <c r="C63" s="2"/>
      <c r="D63" s="69"/>
      <c r="E63" s="70"/>
      <c r="F63" s="69"/>
    </row>
    <row r="64" spans="2:6" ht="12.75">
      <c r="B64" s="2"/>
      <c r="C64" s="2"/>
      <c r="D64" s="69"/>
      <c r="E64" s="70"/>
      <c r="F64" s="69"/>
    </row>
    <row r="65" spans="2:6" ht="12.75">
      <c r="B65" s="2"/>
      <c r="C65" s="2"/>
      <c r="D65" s="69"/>
      <c r="E65" s="70"/>
      <c r="F65" s="69"/>
    </row>
    <row r="66" spans="2:6" ht="12.75">
      <c r="B66" s="2"/>
      <c r="C66" s="2"/>
      <c r="D66" s="69"/>
      <c r="E66" s="70"/>
      <c r="F66" s="69"/>
    </row>
    <row r="67" spans="2:6" ht="12.75">
      <c r="B67" s="2"/>
      <c r="C67" s="2"/>
      <c r="D67" s="69"/>
      <c r="E67" s="70"/>
      <c r="F67" s="69"/>
    </row>
    <row r="68" spans="2:6" ht="12.75">
      <c r="B68" s="2"/>
      <c r="C68" s="2"/>
      <c r="D68" s="69"/>
      <c r="E68" s="70"/>
      <c r="F68" s="69"/>
    </row>
    <row r="69" spans="2:6" ht="12.75">
      <c r="B69" s="2"/>
      <c r="C69" s="2"/>
      <c r="D69" s="69"/>
      <c r="E69" s="70"/>
      <c r="F69" s="69"/>
    </row>
    <row r="70" spans="2:6" ht="12.75">
      <c r="B70" s="2"/>
      <c r="C70" s="2"/>
      <c r="D70" s="69"/>
      <c r="E70" s="70"/>
      <c r="F70" s="69"/>
    </row>
    <row r="71" spans="2:6" ht="12.75">
      <c r="B71" s="2"/>
      <c r="C71" s="2"/>
      <c r="D71" s="69"/>
      <c r="E71" s="70"/>
      <c r="F71" s="69"/>
    </row>
    <row r="72" spans="2:6" ht="12.75">
      <c r="B72" s="2"/>
      <c r="C72" s="2"/>
      <c r="D72" s="69"/>
      <c r="E72" s="70"/>
      <c r="F72" s="69"/>
    </row>
    <row r="73" spans="2:6" ht="12.75">
      <c r="B73" s="2"/>
      <c r="C73" s="2"/>
      <c r="D73" s="69"/>
      <c r="E73" s="70"/>
      <c r="F73" s="69"/>
    </row>
    <row r="74" spans="2:6" ht="12.75">
      <c r="B74" s="2"/>
      <c r="C74" s="2"/>
      <c r="D74" s="69"/>
      <c r="E74" s="70"/>
      <c r="F74" s="69"/>
    </row>
    <row r="75" spans="2:6" ht="12.75">
      <c r="B75" s="2"/>
      <c r="C75" s="2"/>
      <c r="D75" s="69"/>
      <c r="E75" s="70"/>
      <c r="F75" s="69"/>
    </row>
    <row r="76" spans="2:6" ht="12.75">
      <c r="B76" s="2"/>
      <c r="C76" s="2"/>
      <c r="D76" s="69"/>
      <c r="E76" s="70"/>
      <c r="F76" s="69"/>
    </row>
    <row r="77" spans="2:6" ht="12.75">
      <c r="B77" s="2"/>
      <c r="C77" s="2"/>
      <c r="D77" s="69"/>
      <c r="E77" s="70"/>
      <c r="F77" s="69"/>
    </row>
    <row r="78" spans="2:6" ht="12.75">
      <c r="B78" s="2"/>
      <c r="C78" s="2"/>
      <c r="D78" s="69"/>
      <c r="E78" s="70"/>
      <c r="F78" s="69"/>
    </row>
    <row r="79" spans="2:6" ht="12.75">
      <c r="B79" s="2"/>
      <c r="C79" s="2"/>
      <c r="D79" s="69"/>
      <c r="E79" s="70"/>
      <c r="F79" s="69"/>
    </row>
    <row r="80" spans="2:6" ht="12.75">
      <c r="B80" s="2"/>
      <c r="C80" s="2"/>
      <c r="D80" s="69"/>
      <c r="E80" s="70"/>
      <c r="F80" s="69"/>
    </row>
    <row r="81" spans="2:6" ht="12.75">
      <c r="B81" s="2"/>
      <c r="C81" s="2"/>
      <c r="D81" s="69"/>
      <c r="E81" s="70"/>
      <c r="F81" s="69"/>
    </row>
    <row r="82" spans="2:6" ht="12.75">
      <c r="B82" s="2"/>
      <c r="C82" s="2"/>
      <c r="D82" s="69"/>
      <c r="E82" s="70"/>
      <c r="F82" s="69"/>
    </row>
    <row r="83" spans="2:6" ht="12.75">
      <c r="B83" s="2"/>
      <c r="C83" s="2"/>
      <c r="D83" s="69"/>
      <c r="E83" s="70"/>
      <c r="F83" s="69"/>
    </row>
    <row r="84" spans="2:6" ht="12.75">
      <c r="B84" s="2"/>
      <c r="C84" s="2"/>
      <c r="D84" s="69"/>
      <c r="E84" s="70"/>
      <c r="F84" s="69"/>
    </row>
    <row r="85" spans="2:6" ht="12.75">
      <c r="B85" s="2"/>
      <c r="C85" s="2"/>
      <c r="D85" s="69"/>
      <c r="E85" s="70"/>
      <c r="F85" s="69"/>
    </row>
    <row r="86" spans="2:6" ht="12.75">
      <c r="B86" s="2"/>
      <c r="C86" s="2"/>
      <c r="D86" s="69"/>
      <c r="E86" s="70"/>
      <c r="F86" s="69"/>
    </row>
    <row r="87" spans="2:6" ht="12.75">
      <c r="B87" s="2"/>
      <c r="C87" s="2"/>
      <c r="D87" s="69"/>
      <c r="E87" s="70"/>
      <c r="F87" s="69"/>
    </row>
    <row r="88" spans="2:6" ht="12.75">
      <c r="B88" s="2"/>
      <c r="C88" s="2"/>
      <c r="D88" s="69"/>
      <c r="E88" s="70"/>
      <c r="F88" s="69"/>
    </row>
    <row r="89" spans="2:6" ht="12.75">
      <c r="B89" s="2"/>
      <c r="C89" s="2"/>
      <c r="D89" s="69"/>
      <c r="E89" s="70"/>
      <c r="F89" s="69"/>
    </row>
    <row r="90" spans="2:6" ht="12.75">
      <c r="B90" s="2"/>
      <c r="C90" s="2"/>
      <c r="D90" s="69"/>
      <c r="E90" s="70"/>
      <c r="F90" s="69"/>
    </row>
    <row r="91" spans="2:6" ht="12.75">
      <c r="B91" s="2"/>
      <c r="C91" s="2"/>
      <c r="D91" s="69"/>
      <c r="E91" s="70"/>
      <c r="F91" s="69"/>
    </row>
    <row r="92" spans="2:6" ht="12.75">
      <c r="B92" s="2"/>
      <c r="C92" s="2"/>
      <c r="D92" s="69"/>
      <c r="E92" s="70"/>
      <c r="F92" s="69"/>
    </row>
    <row r="93" spans="2:6" ht="12.75">
      <c r="B93" s="2"/>
      <c r="C93" s="2"/>
      <c r="D93" s="69"/>
      <c r="E93" s="70"/>
      <c r="F93" s="69"/>
    </row>
    <row r="94" spans="2:6" ht="12.75">
      <c r="B94" s="2"/>
      <c r="C94" s="2"/>
      <c r="D94" s="69"/>
      <c r="E94" s="70"/>
      <c r="F94" s="69"/>
    </row>
    <row r="95" spans="2:6" ht="12.75">
      <c r="B95" s="2"/>
      <c r="C95" s="2"/>
      <c r="D95" s="69"/>
      <c r="E95" s="70"/>
      <c r="F95" s="69"/>
    </row>
    <row r="96" spans="2:6" ht="12.75">
      <c r="B96" s="2"/>
      <c r="C96" s="2"/>
      <c r="D96" s="69"/>
      <c r="E96" s="70"/>
      <c r="F96" s="69"/>
    </row>
    <row r="97" spans="2:6" ht="12.75">
      <c r="B97" s="2"/>
      <c r="C97" s="2"/>
      <c r="D97" s="69"/>
      <c r="E97" s="70"/>
      <c r="F97" s="69"/>
    </row>
    <row r="98" spans="2:6" ht="12.75">
      <c r="B98" s="2"/>
      <c r="C98" s="2"/>
      <c r="D98" s="69"/>
      <c r="E98" s="70"/>
      <c r="F98" s="69"/>
    </row>
    <row r="99" spans="2:6" ht="12.75">
      <c r="B99" s="2"/>
      <c r="C99" s="2"/>
      <c r="D99" s="69"/>
      <c r="E99" s="70"/>
      <c r="F99" s="69"/>
    </row>
    <row r="100" spans="2:6" ht="12.75">
      <c r="B100" s="2"/>
      <c r="C100" s="2"/>
      <c r="D100" s="69"/>
      <c r="E100" s="70"/>
      <c r="F100" s="69"/>
    </row>
    <row r="101" spans="2:6" ht="12.75">
      <c r="B101" s="2"/>
      <c r="C101" s="2"/>
      <c r="D101" s="69"/>
      <c r="E101" s="70"/>
      <c r="F101" s="69"/>
    </row>
    <row r="102" spans="2:6" ht="12.75">
      <c r="B102" s="2"/>
      <c r="C102" s="2"/>
      <c r="D102" s="69"/>
      <c r="E102" s="70"/>
      <c r="F102" s="69"/>
    </row>
    <row r="103" spans="2:6" ht="12.75">
      <c r="B103" s="2"/>
      <c r="C103" s="2"/>
      <c r="D103" s="69"/>
      <c r="E103" s="70"/>
      <c r="F103" s="69"/>
    </row>
    <row r="104" spans="2:6" ht="12.75">
      <c r="B104" s="2"/>
      <c r="C104" s="2"/>
      <c r="D104" s="69"/>
      <c r="E104" s="70"/>
      <c r="F104" s="69"/>
    </row>
    <row r="105" spans="2:6" ht="12.75">
      <c r="B105" s="2"/>
      <c r="C105" s="2"/>
      <c r="D105" s="69"/>
      <c r="E105" s="70"/>
      <c r="F105" s="69"/>
    </row>
    <row r="106" spans="2:6" ht="12.75">
      <c r="B106" s="2"/>
      <c r="C106" s="2"/>
      <c r="D106" s="69"/>
      <c r="E106" s="70"/>
      <c r="F106" s="69"/>
    </row>
    <row r="107" spans="2:6" ht="12.75">
      <c r="B107" s="2"/>
      <c r="C107" s="2"/>
      <c r="D107" s="69"/>
      <c r="E107" s="70"/>
      <c r="F107" s="69"/>
    </row>
    <row r="108" spans="2:6" ht="12.75">
      <c r="B108" s="2"/>
      <c r="C108" s="2"/>
      <c r="D108" s="69"/>
      <c r="E108" s="70"/>
      <c r="F108" s="69"/>
    </row>
    <row r="109" spans="2:6" ht="12.75">
      <c r="B109" s="2"/>
      <c r="C109" s="2"/>
      <c r="D109" s="69"/>
      <c r="E109" s="70"/>
      <c r="F109" s="69"/>
    </row>
    <row r="110" spans="2:6" ht="12.75">
      <c r="B110" s="2"/>
      <c r="C110" s="2"/>
      <c r="D110" s="69"/>
      <c r="E110" s="70"/>
      <c r="F110" s="69"/>
    </row>
    <row r="111" spans="2:6" ht="12.75">
      <c r="B111" s="2"/>
      <c r="C111" s="2"/>
      <c r="D111" s="69"/>
      <c r="E111" s="70"/>
      <c r="F111" s="69"/>
    </row>
    <row r="112" spans="2:6" ht="12.75">
      <c r="B112" s="2"/>
      <c r="C112" s="2"/>
      <c r="D112" s="69"/>
      <c r="E112" s="70"/>
      <c r="F112" s="69"/>
    </row>
    <row r="113" spans="2:6" ht="12.75">
      <c r="B113" s="2"/>
      <c r="C113" s="2"/>
      <c r="D113" s="69"/>
      <c r="E113" s="70"/>
      <c r="F113" s="69"/>
    </row>
    <row r="114" spans="2:6" ht="12.75">
      <c r="B114" s="2"/>
      <c r="C114" s="2"/>
      <c r="D114" s="69"/>
      <c r="E114" s="70"/>
      <c r="F114" s="69"/>
    </row>
    <row r="115" spans="2:6" ht="12.75">
      <c r="B115" s="2"/>
      <c r="C115" s="2"/>
      <c r="D115" s="69"/>
      <c r="E115" s="70"/>
      <c r="F115" s="69"/>
    </row>
    <row r="116" spans="2:6" ht="12.75">
      <c r="B116" s="2"/>
      <c r="C116" s="2"/>
      <c r="D116" s="69"/>
      <c r="E116" s="70"/>
      <c r="F116" s="69"/>
    </row>
    <row r="117" spans="2:6" ht="12.75">
      <c r="B117" s="2"/>
      <c r="C117" s="2"/>
      <c r="D117" s="69"/>
      <c r="E117" s="70"/>
      <c r="F117" s="69"/>
    </row>
    <row r="118" spans="2:6" ht="12.75">
      <c r="B118" s="2"/>
      <c r="C118" s="2"/>
      <c r="D118" s="69"/>
      <c r="E118" s="70"/>
      <c r="F118" s="69"/>
    </row>
    <row r="119" spans="2:6" ht="12.75">
      <c r="B119" s="2"/>
      <c r="C119" s="2"/>
      <c r="D119" s="69"/>
      <c r="E119" s="70"/>
      <c r="F119" s="69"/>
    </row>
    <row r="120" spans="2:6" ht="12.75">
      <c r="B120" s="2"/>
      <c r="C120" s="2"/>
      <c r="D120" s="69"/>
      <c r="E120" s="70"/>
      <c r="F120" s="69"/>
    </row>
    <row r="121" spans="2:6" ht="12.75">
      <c r="B121" s="2"/>
      <c r="C121" s="2"/>
      <c r="D121" s="69"/>
      <c r="E121" s="70"/>
      <c r="F121" s="69"/>
    </row>
    <row r="122" spans="2:6" ht="12.75">
      <c r="B122" s="2"/>
      <c r="C122" s="2"/>
      <c r="D122" s="69"/>
      <c r="E122" s="70"/>
      <c r="F122" s="69"/>
    </row>
    <row r="123" spans="2:6" ht="12.75">
      <c r="B123" s="2"/>
      <c r="C123" s="2"/>
      <c r="D123" s="69"/>
      <c r="E123" s="70"/>
      <c r="F123" s="69"/>
    </row>
    <row r="124" spans="2:6" ht="12.75">
      <c r="B124" s="2"/>
      <c r="C124" s="2"/>
      <c r="D124" s="69"/>
      <c r="E124" s="70"/>
      <c r="F124" s="69"/>
    </row>
    <row r="125" spans="2:6" ht="12.75">
      <c r="B125" s="2"/>
      <c r="C125" s="2"/>
      <c r="D125" s="69"/>
      <c r="E125" s="70"/>
      <c r="F125" s="69"/>
    </row>
    <row r="126" spans="2:6" ht="12.75">
      <c r="B126" s="2"/>
      <c r="C126" s="2"/>
      <c r="D126" s="69"/>
      <c r="E126" s="70"/>
      <c r="F126" s="69"/>
    </row>
    <row r="127" spans="2:6" ht="12.75">
      <c r="B127" s="2"/>
      <c r="C127" s="2"/>
      <c r="D127" s="69"/>
      <c r="E127" s="70"/>
      <c r="F127" s="69"/>
    </row>
    <row r="128" spans="2:6" ht="12.75">
      <c r="B128" s="2"/>
      <c r="C128" s="2"/>
      <c r="D128" s="69"/>
      <c r="E128" s="70"/>
      <c r="F128" s="69"/>
    </row>
    <row r="129" spans="2:6" ht="12.75">
      <c r="B129" s="2"/>
      <c r="C129" s="2"/>
      <c r="D129" s="69"/>
      <c r="E129" s="70"/>
      <c r="F129" s="69"/>
    </row>
    <row r="130" spans="2:6" ht="12.75">
      <c r="B130" s="2"/>
      <c r="C130" s="2"/>
      <c r="D130" s="69"/>
      <c r="E130" s="70"/>
      <c r="F130" s="69"/>
    </row>
    <row r="131" spans="2:6" ht="12.75">
      <c r="B131" s="2"/>
      <c r="C131" s="2"/>
      <c r="D131" s="69"/>
      <c r="E131" s="70"/>
      <c r="F131" s="69"/>
    </row>
    <row r="132" spans="2:6" ht="12.75">
      <c r="B132" s="2"/>
      <c r="C132" s="2"/>
      <c r="D132" s="69"/>
      <c r="E132" s="70"/>
      <c r="F132" s="69"/>
    </row>
    <row r="133" spans="2:6" ht="12.75">
      <c r="B133" s="2"/>
      <c r="C133" s="2"/>
      <c r="D133" s="69"/>
      <c r="E133" s="70"/>
      <c r="F133" s="69"/>
    </row>
    <row r="134" spans="2:6" ht="12.75">
      <c r="B134" s="2"/>
      <c r="C134" s="2"/>
      <c r="D134" s="69"/>
      <c r="E134" s="70"/>
      <c r="F134" s="69"/>
    </row>
    <row r="135" spans="2:6" ht="12.75">
      <c r="B135" s="2"/>
      <c r="C135" s="2"/>
      <c r="D135" s="69"/>
      <c r="E135" s="70"/>
      <c r="F135" s="69"/>
    </row>
    <row r="136" spans="2:6" ht="12.75">
      <c r="B136" s="2"/>
      <c r="C136" s="2"/>
      <c r="D136" s="69"/>
      <c r="E136" s="70"/>
      <c r="F136" s="69"/>
    </row>
    <row r="137" spans="2:6" ht="12.75">
      <c r="B137" s="2"/>
      <c r="C137" s="2"/>
      <c r="D137" s="69"/>
      <c r="E137" s="70"/>
      <c r="F137" s="69"/>
    </row>
    <row r="138" spans="2:6" ht="12.75">
      <c r="B138" s="2"/>
      <c r="C138" s="2"/>
      <c r="D138" s="69"/>
      <c r="E138" s="70"/>
      <c r="F138" s="69"/>
    </row>
    <row r="139" spans="2:6" ht="12.75">
      <c r="B139" s="2"/>
      <c r="C139" s="2"/>
      <c r="D139" s="69"/>
      <c r="E139" s="70"/>
      <c r="F139" s="69"/>
    </row>
    <row r="140" spans="2:6" ht="12.75">
      <c r="B140" s="2"/>
      <c r="C140" s="2"/>
      <c r="D140" s="69"/>
      <c r="E140" s="70"/>
      <c r="F140" s="69"/>
    </row>
    <row r="141" spans="2:6" ht="12.75">
      <c r="B141" s="2"/>
      <c r="C141" s="2"/>
      <c r="D141" s="69"/>
      <c r="E141" s="70"/>
      <c r="F141" s="69"/>
    </row>
    <row r="142" spans="2:6" ht="12.75">
      <c r="B142" s="2"/>
      <c r="C142" s="2"/>
      <c r="D142" s="69"/>
      <c r="E142" s="70"/>
      <c r="F142" s="69"/>
    </row>
    <row r="143" spans="2:6" ht="12.75">
      <c r="B143" s="2"/>
      <c r="C143" s="2"/>
      <c r="D143" s="69"/>
      <c r="E143" s="70"/>
      <c r="F143" s="69"/>
    </row>
    <row r="144" spans="2:6" ht="12.75">
      <c r="B144" s="2"/>
      <c r="C144" s="2"/>
      <c r="D144" s="69"/>
      <c r="E144" s="70"/>
      <c r="F144" s="69"/>
    </row>
    <row r="145" spans="2:6" ht="12.75">
      <c r="B145" s="2"/>
      <c r="C145" s="2"/>
      <c r="D145" s="69"/>
      <c r="E145" s="70"/>
      <c r="F145" s="69"/>
    </row>
    <row r="146" spans="2:6" ht="12.75">
      <c r="B146" s="2"/>
      <c r="C146" s="2"/>
      <c r="D146" s="69"/>
      <c r="E146" s="70"/>
      <c r="F146" s="69"/>
    </row>
    <row r="147" spans="2:6" ht="12.75">
      <c r="B147" s="2"/>
      <c r="C147" s="2"/>
      <c r="D147" s="69"/>
      <c r="E147" s="70"/>
      <c r="F147" s="69"/>
    </row>
    <row r="148" spans="2:6" ht="12.75">
      <c r="B148" s="2"/>
      <c r="C148" s="2"/>
      <c r="D148" s="69"/>
      <c r="E148" s="70"/>
      <c r="F148" s="69"/>
    </row>
    <row r="149" spans="2:6" ht="12.75">
      <c r="B149" s="2"/>
      <c r="C149" s="2"/>
      <c r="D149" s="69"/>
      <c r="E149" s="70"/>
      <c r="F149" s="69"/>
    </row>
    <row r="150" spans="2:6" ht="12.75">
      <c r="B150" s="2"/>
      <c r="C150" s="2"/>
      <c r="D150" s="69"/>
      <c r="E150" s="70"/>
      <c r="F150" s="69"/>
    </row>
    <row r="151" spans="2:6" ht="12.75">
      <c r="B151" s="2"/>
      <c r="C151" s="2"/>
      <c r="D151" s="69"/>
      <c r="E151" s="70"/>
      <c r="F151" s="69"/>
    </row>
    <row r="152" spans="2:6" ht="12.75">
      <c r="B152" s="2"/>
      <c r="C152" s="2"/>
      <c r="D152" s="69"/>
      <c r="E152" s="70"/>
      <c r="F152" s="69"/>
    </row>
    <row r="153" spans="2:6" ht="12.75">
      <c r="B153" s="2"/>
      <c r="C153" s="2"/>
      <c r="D153" s="69"/>
      <c r="E153" s="70"/>
      <c r="F153" s="69"/>
    </row>
    <row r="154" spans="2:6" ht="12.75">
      <c r="B154" s="2"/>
      <c r="C154" s="2"/>
      <c r="D154" s="69"/>
      <c r="E154" s="70"/>
      <c r="F154" s="69"/>
    </row>
    <row r="155" spans="2:6" ht="12.75">
      <c r="B155" s="2"/>
      <c r="C155" s="2"/>
      <c r="D155" s="69"/>
      <c r="E155" s="70"/>
      <c r="F155" s="69"/>
    </row>
    <row r="156" spans="2:6" ht="12.75">
      <c r="B156" s="2"/>
      <c r="C156" s="2"/>
      <c r="D156" s="69"/>
      <c r="E156" s="70"/>
      <c r="F156" s="69"/>
    </row>
    <row r="157" spans="2:6" ht="12.75">
      <c r="B157" s="2"/>
      <c r="C157" s="2"/>
      <c r="D157" s="69"/>
      <c r="E157" s="70"/>
      <c r="F157" s="69"/>
    </row>
    <row r="158" spans="2:6" ht="12.75">
      <c r="B158" s="2"/>
      <c r="C158" s="2"/>
      <c r="D158" s="69"/>
      <c r="E158" s="70"/>
      <c r="F158" s="69"/>
    </row>
    <row r="159" spans="2:6" ht="12.75">
      <c r="B159" s="2"/>
      <c r="C159" s="2"/>
      <c r="D159" s="69"/>
      <c r="E159" s="70"/>
      <c r="F159" s="69"/>
    </row>
    <row r="160" spans="2:6" ht="12.75">
      <c r="B160" s="2"/>
      <c r="C160" s="2"/>
      <c r="D160" s="69"/>
      <c r="E160" s="70"/>
      <c r="F160" s="69"/>
    </row>
    <row r="161" spans="2:6" ht="12.75">
      <c r="B161" s="2"/>
      <c r="C161" s="2"/>
      <c r="D161" s="69"/>
      <c r="E161" s="70"/>
      <c r="F161" s="69"/>
    </row>
    <row r="162" spans="2:6" ht="12.75">
      <c r="B162" s="2"/>
      <c r="C162" s="2"/>
      <c r="D162" s="69"/>
      <c r="E162" s="70"/>
      <c r="F162" s="69"/>
    </row>
    <row r="163" spans="2:6" ht="12.75">
      <c r="B163" s="2"/>
      <c r="C163" s="2"/>
      <c r="D163" s="69"/>
      <c r="E163" s="70"/>
      <c r="F163" s="69"/>
    </row>
    <row r="164" spans="2:6" ht="12.75">
      <c r="B164" s="2"/>
      <c r="C164" s="2"/>
      <c r="D164" s="69"/>
      <c r="E164" s="70"/>
      <c r="F164" s="69"/>
    </row>
    <row r="165" spans="2:6" ht="12.75">
      <c r="B165" s="2"/>
      <c r="C165" s="2"/>
      <c r="D165" s="69"/>
      <c r="E165" s="70"/>
      <c r="F165" s="69"/>
    </row>
    <row r="166" spans="2:6" ht="12.75">
      <c r="B166" s="2"/>
      <c r="C166" s="2"/>
      <c r="D166" s="69"/>
      <c r="E166" s="70"/>
      <c r="F166" s="69"/>
    </row>
    <row r="167" spans="2:6" ht="12.75">
      <c r="B167" s="2"/>
      <c r="C167" s="2"/>
      <c r="D167" s="69"/>
      <c r="E167" s="70"/>
      <c r="F167" s="69"/>
    </row>
    <row r="168" spans="2:6" ht="12.75">
      <c r="B168" s="2"/>
      <c r="C168" s="2"/>
      <c r="D168" s="69"/>
      <c r="E168" s="70"/>
      <c r="F168" s="69"/>
    </row>
    <row r="169" spans="2:6" ht="12.75">
      <c r="B169" s="2"/>
      <c r="C169" s="2"/>
      <c r="D169" s="69"/>
      <c r="E169" s="70"/>
      <c r="F169" s="69"/>
    </row>
    <row r="170" spans="2:6" ht="12.75">
      <c r="B170" s="2"/>
      <c r="C170" s="2"/>
      <c r="D170" s="69"/>
      <c r="E170" s="70"/>
      <c r="F170" s="69"/>
    </row>
    <row r="171" spans="2:6" ht="12.75">
      <c r="B171" s="2"/>
      <c r="C171" s="2"/>
      <c r="D171" s="69"/>
      <c r="E171" s="70"/>
      <c r="F171" s="69"/>
    </row>
  </sheetData>
  <sheetProtection selectLockedCells="1" selectUnlockedCells="1"/>
  <mergeCells count="29"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M10"/>
    <mergeCell ref="A11:O11"/>
    <mergeCell ref="A12:O12"/>
    <mergeCell ref="I40:O40"/>
    <mergeCell ref="A13:A14"/>
    <mergeCell ref="B13:B14"/>
    <mergeCell ref="C13:C14"/>
    <mergeCell ref="D13:D14"/>
    <mergeCell ref="G13:J13"/>
    <mergeCell ref="L13:O13"/>
    <mergeCell ref="A41:D41"/>
    <mergeCell ref="G41:O41"/>
    <mergeCell ref="A42:O42"/>
    <mergeCell ref="A43:D43"/>
    <mergeCell ref="G43:O43"/>
    <mergeCell ref="B37:J37"/>
    <mergeCell ref="B38:J38"/>
    <mergeCell ref="A39:O39"/>
    <mergeCell ref="B40:D40"/>
    <mergeCell ref="G40:H40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70" r:id="rId1"/>
  <headerFooter alignWithMargins="0">
    <oddHeader>&amp;C&amp;"Times New Roman,Parasts"&amp;12&amp;A</oddHeader>
    <oddFooter>&amp;C&amp;"Times New Roman,Parasts"&amp;12Lapa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Skvarnovica</cp:lastModifiedBy>
  <cp:lastPrinted>2015-07-13T13:13:51Z</cp:lastPrinted>
  <dcterms:modified xsi:type="dcterms:W3CDTF">2015-07-13T13:13:55Z</dcterms:modified>
  <cp:category/>
  <cp:version/>
  <cp:contentType/>
  <cp:contentStatus/>
</cp:coreProperties>
</file>